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SO 01 1.1 Pol" sheetId="12" r:id="rId4"/>
    <sheet name="SO 01 1.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1.1 Pol'!$1:$7</definedName>
    <definedName name="_xlnm.Print_Titles" localSheetId="4">'SO 01 1.2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1.1 Pol'!$A$1:$X$134</definedName>
    <definedName name="_xlnm.Print_Area" localSheetId="4">'SO 01 1.2 Pol'!$A$1:$X$70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40" i="1"/>
  <c r="F40" i="1"/>
  <c r="G39" i="1"/>
  <c r="F39" i="1"/>
  <c r="G60" i="13"/>
  <c r="G9" i="13"/>
  <c r="I9" i="13"/>
  <c r="I8" i="13" s="1"/>
  <c r="K9" i="13"/>
  <c r="M9" i="13"/>
  <c r="O9" i="13"/>
  <c r="Q9" i="13"/>
  <c r="Q8" i="13" s="1"/>
  <c r="V9" i="13"/>
  <c r="G10" i="13"/>
  <c r="G8" i="13" s="1"/>
  <c r="I10" i="13"/>
  <c r="K10" i="13"/>
  <c r="K8" i="13" s="1"/>
  <c r="O10" i="13"/>
  <c r="O8" i="13" s="1"/>
  <c r="Q10" i="13"/>
  <c r="V10" i="13"/>
  <c r="V8" i="13" s="1"/>
  <c r="G12" i="13"/>
  <c r="G11" i="13" s="1"/>
  <c r="I12" i="13"/>
  <c r="K12" i="13"/>
  <c r="K11" i="13" s="1"/>
  <c r="O12" i="13"/>
  <c r="O11" i="13" s="1"/>
  <c r="Q12" i="13"/>
  <c r="V12" i="13"/>
  <c r="V11" i="13" s="1"/>
  <c r="G13" i="13"/>
  <c r="I13" i="13"/>
  <c r="I11" i="13" s="1"/>
  <c r="K13" i="13"/>
  <c r="M13" i="13"/>
  <c r="O13" i="13"/>
  <c r="Q13" i="13"/>
  <c r="Q11" i="13" s="1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8" i="13"/>
  <c r="G17" i="13" s="1"/>
  <c r="I18" i="13"/>
  <c r="K18" i="13"/>
  <c r="K17" i="13" s="1"/>
  <c r="O18" i="13"/>
  <c r="O17" i="13" s="1"/>
  <c r="Q18" i="13"/>
  <c r="V18" i="13"/>
  <c r="V17" i="13" s="1"/>
  <c r="G19" i="13"/>
  <c r="I19" i="13"/>
  <c r="I17" i="13" s="1"/>
  <c r="K19" i="13"/>
  <c r="M19" i="13"/>
  <c r="O19" i="13"/>
  <c r="Q19" i="13"/>
  <c r="Q17" i="13" s="1"/>
  <c r="V19" i="13"/>
  <c r="G21" i="13"/>
  <c r="I21" i="13"/>
  <c r="I20" i="13" s="1"/>
  <c r="K21" i="13"/>
  <c r="M21" i="13"/>
  <c r="O21" i="13"/>
  <c r="Q21" i="13"/>
  <c r="Q20" i="13" s="1"/>
  <c r="V21" i="13"/>
  <c r="G22" i="13"/>
  <c r="G20" i="13" s="1"/>
  <c r="I22" i="13"/>
  <c r="K22" i="13"/>
  <c r="K20" i="13" s="1"/>
  <c r="O22" i="13"/>
  <c r="O20" i="13" s="1"/>
  <c r="Q22" i="13"/>
  <c r="V22" i="13"/>
  <c r="V20" i="13" s="1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5" i="13"/>
  <c r="I35" i="13"/>
  <c r="I34" i="13" s="1"/>
  <c r="K35" i="13"/>
  <c r="M35" i="13"/>
  <c r="O35" i="13"/>
  <c r="Q35" i="13"/>
  <c r="Q34" i="13" s="1"/>
  <c r="V35" i="13"/>
  <c r="G36" i="13"/>
  <c r="G34" i="13" s="1"/>
  <c r="I36" i="13"/>
  <c r="K36" i="13"/>
  <c r="K34" i="13" s="1"/>
  <c r="O36" i="13"/>
  <c r="O34" i="13" s="1"/>
  <c r="Q36" i="13"/>
  <c r="V36" i="13"/>
  <c r="V34" i="13" s="1"/>
  <c r="G37" i="13"/>
  <c r="I37" i="13"/>
  <c r="K37" i="13"/>
  <c r="M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6" i="13"/>
  <c r="G45" i="13" s="1"/>
  <c r="I46" i="13"/>
  <c r="K46" i="13"/>
  <c r="K45" i="13" s="1"/>
  <c r="O46" i="13"/>
  <c r="O45" i="13" s="1"/>
  <c r="Q46" i="13"/>
  <c r="V46" i="13"/>
  <c r="V45" i="13" s="1"/>
  <c r="G47" i="13"/>
  <c r="I47" i="13"/>
  <c r="I45" i="13" s="1"/>
  <c r="K47" i="13"/>
  <c r="M47" i="13"/>
  <c r="O47" i="13"/>
  <c r="Q47" i="13"/>
  <c r="Q45" i="13" s="1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AE60" i="13"/>
  <c r="AF60" i="13"/>
  <c r="G124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1" i="12"/>
  <c r="I11" i="12"/>
  <c r="I10" i="12" s="1"/>
  <c r="K11" i="12"/>
  <c r="M11" i="12"/>
  <c r="O11" i="12"/>
  <c r="Q11" i="12"/>
  <c r="Q10" i="12" s="1"/>
  <c r="V11" i="12"/>
  <c r="G12" i="12"/>
  <c r="G10" i="12" s="1"/>
  <c r="I12" i="12"/>
  <c r="K12" i="12"/>
  <c r="K10" i="12" s="1"/>
  <c r="O12" i="12"/>
  <c r="O10" i="12" s="1"/>
  <c r="Q12" i="12"/>
  <c r="V12" i="12"/>
  <c r="V10" i="12" s="1"/>
  <c r="G14" i="12"/>
  <c r="G13" i="12" s="1"/>
  <c r="I14" i="12"/>
  <c r="K14" i="12"/>
  <c r="K13" i="12" s="1"/>
  <c r="O14" i="12"/>
  <c r="O13" i="12" s="1"/>
  <c r="Q14" i="12"/>
  <c r="V14" i="12"/>
  <c r="V13" i="12" s="1"/>
  <c r="G15" i="12"/>
  <c r="I15" i="12"/>
  <c r="I13" i="12" s="1"/>
  <c r="K15" i="12"/>
  <c r="M15" i="12"/>
  <c r="O15" i="12"/>
  <c r="Q15" i="12"/>
  <c r="Q13" i="12" s="1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8" i="12"/>
  <c r="G27" i="12" s="1"/>
  <c r="I28" i="12"/>
  <c r="K28" i="12"/>
  <c r="K27" i="12" s="1"/>
  <c r="O28" i="12"/>
  <c r="O27" i="12" s="1"/>
  <c r="Q28" i="12"/>
  <c r="V28" i="12"/>
  <c r="V27" i="12" s="1"/>
  <c r="G29" i="12"/>
  <c r="I29" i="12"/>
  <c r="I27" i="12" s="1"/>
  <c r="K29" i="12"/>
  <c r="M29" i="12"/>
  <c r="O29" i="12"/>
  <c r="Q29" i="12"/>
  <c r="Q27" i="12" s="1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I33" i="12"/>
  <c r="I32" i="12" s="1"/>
  <c r="K33" i="12"/>
  <c r="M33" i="12"/>
  <c r="O33" i="12"/>
  <c r="Q33" i="12"/>
  <c r="Q32" i="12" s="1"/>
  <c r="V33" i="12"/>
  <c r="G34" i="12"/>
  <c r="G32" i="12" s="1"/>
  <c r="I34" i="12"/>
  <c r="K34" i="12"/>
  <c r="K32" i="12" s="1"/>
  <c r="O34" i="12"/>
  <c r="O32" i="12" s="1"/>
  <c r="Q34" i="12"/>
  <c r="V34" i="12"/>
  <c r="V32" i="12" s="1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5" i="12"/>
  <c r="I45" i="12"/>
  <c r="I44" i="12" s="1"/>
  <c r="K45" i="12"/>
  <c r="M45" i="12"/>
  <c r="O45" i="12"/>
  <c r="Q45" i="12"/>
  <c r="Q44" i="12" s="1"/>
  <c r="V45" i="12"/>
  <c r="G46" i="12"/>
  <c r="G44" i="12" s="1"/>
  <c r="I46" i="12"/>
  <c r="K46" i="12"/>
  <c r="K44" i="12" s="1"/>
  <c r="O46" i="12"/>
  <c r="O44" i="12" s="1"/>
  <c r="Q46" i="12"/>
  <c r="V46" i="12"/>
  <c r="V44" i="12" s="1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60" i="12"/>
  <c r="G59" i="12" s="1"/>
  <c r="I60" i="12"/>
  <c r="K60" i="12"/>
  <c r="K59" i="12" s="1"/>
  <c r="O60" i="12"/>
  <c r="O59" i="12" s="1"/>
  <c r="Q60" i="12"/>
  <c r="V60" i="12"/>
  <c r="V59" i="12" s="1"/>
  <c r="G61" i="12"/>
  <c r="I61" i="12"/>
  <c r="I59" i="12" s="1"/>
  <c r="K61" i="12"/>
  <c r="M61" i="12"/>
  <c r="O61" i="12"/>
  <c r="Q61" i="12"/>
  <c r="Q59" i="12" s="1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4" i="12"/>
  <c r="G73" i="12" s="1"/>
  <c r="I74" i="12"/>
  <c r="K74" i="12"/>
  <c r="K73" i="12" s="1"/>
  <c r="O74" i="12"/>
  <c r="O73" i="12" s="1"/>
  <c r="Q74" i="12"/>
  <c r="V74" i="12"/>
  <c r="V73" i="12" s="1"/>
  <c r="G75" i="12"/>
  <c r="I75" i="12"/>
  <c r="I73" i="12" s="1"/>
  <c r="K75" i="12"/>
  <c r="M75" i="12"/>
  <c r="O75" i="12"/>
  <c r="Q75" i="12"/>
  <c r="Q73" i="12" s="1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2" i="12"/>
  <c r="G101" i="12" s="1"/>
  <c r="I102" i="12"/>
  <c r="I101" i="12" s="1"/>
  <c r="K102" i="12"/>
  <c r="K101" i="12" s="1"/>
  <c r="M102" i="12"/>
  <c r="O102" i="12"/>
  <c r="O101" i="12" s="1"/>
  <c r="Q102" i="12"/>
  <c r="Q101" i="12" s="1"/>
  <c r="V102" i="12"/>
  <c r="V101" i="12" s="1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I106" i="12"/>
  <c r="I105" i="12" s="1"/>
  <c r="K106" i="12"/>
  <c r="M106" i="12"/>
  <c r="O106" i="12"/>
  <c r="Q106" i="12"/>
  <c r="Q105" i="12" s="1"/>
  <c r="V106" i="12"/>
  <c r="G107" i="12"/>
  <c r="M107" i="12" s="1"/>
  <c r="I107" i="12"/>
  <c r="K107" i="12"/>
  <c r="K105" i="12" s="1"/>
  <c r="O107" i="12"/>
  <c r="O105" i="12" s="1"/>
  <c r="Q107" i="12"/>
  <c r="V107" i="12"/>
  <c r="V105" i="12" s="1"/>
  <c r="G109" i="12"/>
  <c r="G108" i="12" s="1"/>
  <c r="I109" i="12"/>
  <c r="I108" i="12" s="1"/>
  <c r="K109" i="12"/>
  <c r="K108" i="12" s="1"/>
  <c r="O109" i="12"/>
  <c r="O108" i="12" s="1"/>
  <c r="Q109" i="12"/>
  <c r="Q108" i="12" s="1"/>
  <c r="V109" i="12"/>
  <c r="V108" i="12" s="1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5" i="12"/>
  <c r="I115" i="12"/>
  <c r="K115" i="12"/>
  <c r="K114" i="12" s="1"/>
  <c r="O115" i="12"/>
  <c r="O114" i="12" s="1"/>
  <c r="Q115" i="12"/>
  <c r="V115" i="12"/>
  <c r="V114" i="12" s="1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K119" i="12"/>
  <c r="O119" i="12"/>
  <c r="V119" i="12"/>
  <c r="G120" i="12"/>
  <c r="I120" i="12"/>
  <c r="I119" i="12" s="1"/>
  <c r="K120" i="12"/>
  <c r="M120" i="12"/>
  <c r="M119" i="12" s="1"/>
  <c r="O120" i="12"/>
  <c r="Q120" i="12"/>
  <c r="Q119" i="12" s="1"/>
  <c r="V120" i="12"/>
  <c r="G121" i="12"/>
  <c r="K121" i="12"/>
  <c r="O121" i="12"/>
  <c r="V121" i="12"/>
  <c r="G122" i="12"/>
  <c r="I122" i="12"/>
  <c r="I121" i="12" s="1"/>
  <c r="K122" i="12"/>
  <c r="M122" i="12"/>
  <c r="M121" i="12" s="1"/>
  <c r="O122" i="12"/>
  <c r="Q122" i="12"/>
  <c r="Q121" i="12" s="1"/>
  <c r="V122" i="12"/>
  <c r="AE124" i="12"/>
  <c r="AF124" i="12"/>
  <c r="I20" i="1"/>
  <c r="I19" i="1"/>
  <c r="I18" i="1"/>
  <c r="I17" i="1"/>
  <c r="I16" i="1"/>
  <c r="I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F43" i="1"/>
  <c r="G23" i="1" s="1"/>
  <c r="G43" i="1"/>
  <c r="G25" i="1" s="1"/>
  <c r="H43" i="1"/>
  <c r="I42" i="1"/>
  <c r="I41" i="1"/>
  <c r="I40" i="1"/>
  <c r="I39" i="1"/>
  <c r="I43" i="1" s="1"/>
  <c r="J66" i="1" l="1"/>
  <c r="A27" i="1"/>
  <c r="A28" i="1" s="1"/>
  <c r="G28" i="1" s="1"/>
  <c r="G27" i="1" s="1"/>
  <c r="G29" i="1" s="1"/>
  <c r="M46" i="13"/>
  <c r="M45" i="13" s="1"/>
  <c r="M36" i="13"/>
  <c r="M34" i="13" s="1"/>
  <c r="M22" i="13"/>
  <c r="M20" i="13" s="1"/>
  <c r="M18" i="13"/>
  <c r="M17" i="13" s="1"/>
  <c r="M12" i="13"/>
  <c r="M11" i="13" s="1"/>
  <c r="M10" i="13"/>
  <c r="M8" i="13" s="1"/>
  <c r="G114" i="12"/>
  <c r="M105" i="12"/>
  <c r="M101" i="12"/>
  <c r="M32" i="12"/>
  <c r="Q114" i="12"/>
  <c r="M115" i="12"/>
  <c r="M114" i="12" s="1"/>
  <c r="I114" i="12"/>
  <c r="G105" i="12"/>
  <c r="M74" i="12"/>
  <c r="M73" i="12" s="1"/>
  <c r="M60" i="12"/>
  <c r="M59" i="12" s="1"/>
  <c r="M46" i="12"/>
  <c r="M44" i="12" s="1"/>
  <c r="M34" i="12"/>
  <c r="M28" i="12"/>
  <c r="M27" i="12" s="1"/>
  <c r="M14" i="12"/>
  <c r="M13" i="12" s="1"/>
  <c r="M12" i="12"/>
  <c r="M10" i="12" s="1"/>
  <c r="M109" i="12"/>
  <c r="M108" i="12" s="1"/>
  <c r="J42" i="1"/>
  <c r="J41" i="1"/>
  <c r="J40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Jetelina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Michal Jetelina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<sst xmlns="http://schemas.openxmlformats.org/spreadsheetml/2006/main" count="1326" uniqueCount="448">
  <si>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</si>
  <si>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</si>
  <si>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</si>
  <si>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</si>
  <si>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</si>
  <si>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</si>
  <si>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</si>
  <si>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</si>
  <si>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</si>
  <si>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</si>
  <si>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</si>
  <si>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</si>
  <si>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</si>
  <si>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</si>
  <si>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</si>
  <si>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</si>
  <si>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</si>
  <si>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</si>
  <si>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</si>
  <si>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</si>
  <si>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</si>
  <si>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</si>
  <si>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</si>
  <si>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</si>
  <si>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</si>
  <si>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</si>
  <si>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</si>
  <si>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</si>
  <si>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</si>
  <si>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</si>
  <si>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</si>
  <si>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</si>
  <si>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</si>
  <si>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</si>
  <si>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</si>
  <si>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</si>
  <si>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</si>
  <si>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</si>
  <si>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</si>
  <si>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</si>
  <si>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</si>
  <si>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</si>
  <si>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</si>
  <si>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215Z032</t>
  </si>
  <si>
    <t>MěÚ Boskovice - rekonstrukce R+S</t>
  </si>
  <si>
    <t>Stavba</t>
  </si>
  <si>
    <t>SO 01</t>
  </si>
  <si>
    <t>Zdroj tepla</t>
  </si>
  <si>
    <t>1.1</t>
  </si>
  <si>
    <t>Strojní část</t>
  </si>
  <si>
    <t>1.2</t>
  </si>
  <si>
    <t>Měření a regulace</t>
  </si>
  <si>
    <t>Celkem za stavbu</t>
  </si>
  <si>
    <t>CZK</t>
  </si>
  <si>
    <t>Rekapitulace dílů</t>
  </si>
  <si>
    <t>Typ dílu</t>
  </si>
  <si>
    <t>_1</t>
  </si>
  <si>
    <t>Rozvaděč DT1</t>
  </si>
  <si>
    <t>_2</t>
  </si>
  <si>
    <t>Montážní materiál</t>
  </si>
  <si>
    <t>_3</t>
  </si>
  <si>
    <t>Řídicí systém</t>
  </si>
  <si>
    <t>_4</t>
  </si>
  <si>
    <t>Kabeláž + kabel. trasy</t>
  </si>
  <si>
    <t>_5</t>
  </si>
  <si>
    <t>Montážní práce</t>
  </si>
  <si>
    <t>_6</t>
  </si>
  <si>
    <t>Hodinové zúčtovací sazby</t>
  </si>
  <si>
    <t>700</t>
  </si>
  <si>
    <t>HZS - hodinové zúčtovací sazby, zkoušky, revize</t>
  </si>
  <si>
    <t>700B</t>
  </si>
  <si>
    <t>Armatury</t>
  </si>
  <si>
    <t>713</t>
  </si>
  <si>
    <t>Izolace tepelné</t>
  </si>
  <si>
    <t>732</t>
  </si>
  <si>
    <t>Strojovny</t>
  </si>
  <si>
    <t>733</t>
  </si>
  <si>
    <t>Rozvod potrubí</t>
  </si>
  <si>
    <t>734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</si>
  <si>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</si>
  <si>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</si>
  <si>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</si>
  <si>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</si>
  <si>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</si>
  <si>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</si>
  <si>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</si>
  <si>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</si>
  <si>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</si>
  <si>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</si>
  <si>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</si>
  <si>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</si>
  <si>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</si>
  <si>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</si>
  <si>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</si>
  <si>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</si>
  <si>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</si>
  <si>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</si>
  <si>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</si>
  <si>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</si>
  <si>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</si>
  <si>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</si>
  <si>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</si>
  <si>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</si>
  <si>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</si>
  <si>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</si>
  <si>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</si>
  <si>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</si>
  <si>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</si>
  <si>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</si>
  <si>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</si>
  <si>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</si>
  <si>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</si>
  <si>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</si>
  <si>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</si>
  <si>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</si>
  <si>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713400821</t>
  </si>
  <si>
    <t>Odstranění izolačních pásů  potrubí</t>
  </si>
  <si>
    <t>m2</t>
  </si>
  <si>
    <t>RTS 21/ I</t>
  </si>
  <si>
    <t>Práce</t>
  </si>
  <si>
    <t>POL1_</t>
  </si>
  <si>
    <t>732349103</t>
  </si>
  <si>
    <t>Montáž anuloidu III - průtok 12 m3/hod</t>
  </si>
  <si>
    <t>soubor</t>
  </si>
  <si>
    <t>4848165103</t>
  </si>
  <si>
    <t>Hydraulický vyrovnávač dyn.tlaků HVDT 3 svařenec</t>
  </si>
  <si>
    <t>kus</t>
  </si>
  <si>
    <t>SPCM</t>
  </si>
  <si>
    <t>Specifikace</t>
  </si>
  <si>
    <t>POL3_</t>
  </si>
  <si>
    <t>722130803</t>
  </si>
  <si>
    <t>Demontáž potrubí ocelových závitových DN 50</t>
  </si>
  <si>
    <t>m</t>
  </si>
  <si>
    <t>722130801</t>
  </si>
  <si>
    <t>Demontáž potrubí ocelových závitových DN 25</t>
  </si>
  <si>
    <t>723150804</t>
  </si>
  <si>
    <t>Demontáž potrubí ocel.hladkého svařovaného do D 108</t>
  </si>
  <si>
    <t>731890801</t>
  </si>
  <si>
    <t>Přemístění vybouraných hmot - kotelny, H do 6 m</t>
  </si>
  <si>
    <t>t</t>
  </si>
  <si>
    <t>POL1_7</t>
  </si>
  <si>
    <t>732110812</t>
  </si>
  <si>
    <t>Demontáž těles rozdělovačů a sběračů, DN 125mm</t>
  </si>
  <si>
    <t>732420813</t>
  </si>
  <si>
    <t>Demontáž čerpadel oběhových spirálních do DN 50</t>
  </si>
  <si>
    <t>733110808</t>
  </si>
  <si>
    <t>Demontáž potrubí ocelového závitového do DN 32</t>
  </si>
  <si>
    <t>734100811</t>
  </si>
  <si>
    <t>Demontáž armatur se dvěma přírubami do DN 50</t>
  </si>
  <si>
    <t>734200823</t>
  </si>
  <si>
    <t>Demontáž armatur se 2závity do G 6/4</t>
  </si>
  <si>
    <t>734200834</t>
  </si>
  <si>
    <t>Demontáž armatur se 3závity do G 2</t>
  </si>
  <si>
    <t>734410811</t>
  </si>
  <si>
    <t>Demontáž teploměrů přímých a rohových</t>
  </si>
  <si>
    <t>735494811</t>
  </si>
  <si>
    <t>Vypuštění vody z otopné soustavy</t>
  </si>
  <si>
    <t>h</t>
  </si>
  <si>
    <t>Indiv</t>
  </si>
  <si>
    <t xml:space="preserve">900      </t>
  </si>
  <si>
    <t>Hzs - nezmeřitelné práce při demontáži</t>
  </si>
  <si>
    <t>904      R001</t>
  </si>
  <si>
    <t>Hzs-proplach, napuštění upravenou vodou</t>
  </si>
  <si>
    <t xml:space="preserve">hod   </t>
  </si>
  <si>
    <t>Vlastní</t>
  </si>
  <si>
    <t>Agregovaná položka</t>
  </si>
  <si>
    <t>POL2_</t>
  </si>
  <si>
    <t xml:space="preserve">904      </t>
  </si>
  <si>
    <t>Hzs-zkousky v ramci montaz.praci Komplexni vyzkouseni</t>
  </si>
  <si>
    <t>Prav.M</t>
  </si>
  <si>
    <t>HZS</t>
  </si>
  <si>
    <t>POL10_</t>
  </si>
  <si>
    <t xml:space="preserve">905      </t>
  </si>
  <si>
    <t>Hzs-koordinace s ostatními profesemi</t>
  </si>
  <si>
    <t xml:space="preserve">909      </t>
  </si>
  <si>
    <t>Hzs-nezmeritelne prace při montážích</t>
  </si>
  <si>
    <t>722182014</t>
  </si>
  <si>
    <t>Montáž izolač.skruží na potrubí přímé DN 40,páska</t>
  </si>
  <si>
    <t>722182016</t>
  </si>
  <si>
    <t>Montáž izolač.skruží na potrubí přímé DN 80,páska</t>
  </si>
  <si>
    <t>722182094</t>
  </si>
  <si>
    <t>Příplatek za montáž izolačních tvarovek DN 40 bez dodávky materiálu</t>
  </si>
  <si>
    <t>722182018R001</t>
  </si>
  <si>
    <t>Montáž izolač.skruží na potrubí přímé DN 125,páska</t>
  </si>
  <si>
    <t>RTS 20/ I</t>
  </si>
  <si>
    <t>28323361</t>
  </si>
  <si>
    <t>Páska lepicí DAPE 5 cm x 100 m AL fólie</t>
  </si>
  <si>
    <t>631541907</t>
  </si>
  <si>
    <t>Rohož na pletivu ProRox WM 960 ALU 100x500x2000 mm s hliníkovou fólií</t>
  </si>
  <si>
    <t>631547115</t>
  </si>
  <si>
    <t>Pouzdro potrubní izolační ROCKWOOL 800  35/30 mm kamenná vlna s polepem Al fólií vyztuženou skleněnou mřížkou</t>
  </si>
  <si>
    <t>631547013</t>
  </si>
  <si>
    <t>Pouzdro potrubní izolační ROCKWOOL 800  22/20 mm kamenná vlna s polepem Al fólií vyztuženou skleněnou mřížkou</t>
  </si>
  <si>
    <t>631547318</t>
  </si>
  <si>
    <t>Pouzdro potrubní izolační ROCKWOOL 800  54/50 mm kamenná vlna s polepem Al fólií vyztuženou skleněnou mřížkou</t>
  </si>
  <si>
    <t>631547423</t>
  </si>
  <si>
    <t>Pouzdro potrubní izolační ROCKWOOL 800  89/60 mm kamenná vlna s polepem Al fólií vyztuženou skleněnou mřížkou</t>
  </si>
  <si>
    <t>998713201</t>
  </si>
  <si>
    <t>Přesun hmot pro izolace tepelné, výšky do 6 m</t>
  </si>
  <si>
    <t>Přesun hmot</t>
  </si>
  <si>
    <t>POL7_</t>
  </si>
  <si>
    <t>732111132</t>
  </si>
  <si>
    <t>Tělesa rozdělovačů a sběračů DN 125 dl 1m</t>
  </si>
  <si>
    <t>732111232</t>
  </si>
  <si>
    <t>Příplatek za dalšího 0,5 m tělesa rozděl.,DN 125</t>
  </si>
  <si>
    <t>732111315</t>
  </si>
  <si>
    <t>Trubková hrdla rozděl. a sběr. bez přírub, DN 32</t>
  </si>
  <si>
    <t>732111318</t>
  </si>
  <si>
    <t>Trubková hrdla rozděl. a sběr. bez přírub, DN 50</t>
  </si>
  <si>
    <t>732111325</t>
  </si>
  <si>
    <t>Trubková hrdla rozděl. a sběr. bez přírub, DN 80</t>
  </si>
  <si>
    <t>732119192</t>
  </si>
  <si>
    <t>Montáž těles rozdělovačů a sběračů DN 125 dl 1m</t>
  </si>
  <si>
    <t>732119292</t>
  </si>
  <si>
    <t>Mont přípl. za dalšího 0,5 m tělesa rozděl.,DN 125</t>
  </si>
  <si>
    <t>732199100</t>
  </si>
  <si>
    <t>Montáž orientačního štítku včetně dodávky štítku</t>
  </si>
  <si>
    <t>732429111</t>
  </si>
  <si>
    <t>Montáž čerpadel oběhových spirálních, DN 25</t>
  </si>
  <si>
    <t>551200012</t>
  </si>
  <si>
    <t>Ventil automatický odvzdušňovací IVAR.VARIA 1/2" N</t>
  </si>
  <si>
    <t>734209102</t>
  </si>
  <si>
    <t>Montáž armatur závitových,s 1závitem, G 1/2 včetně ventilu odvzdušňovacího automatického</t>
  </si>
  <si>
    <t>Č1</t>
  </si>
  <si>
    <t>Elektronické oběhové čerpadlo s plynulým přednastavením otáček, 230V, H=2,2m, Q=5,5 m3/hod např. Wilo STRATOS MAXO 25/05-8</t>
  </si>
  <si>
    <t>Č2</t>
  </si>
  <si>
    <t>Elektronické oběhové čerpadlo s plynulým přednastavením otáček, 230V, H=2,8m, Q=2,5 m3/hod např. Wilo STRATOS MAXO 25/05-6</t>
  </si>
  <si>
    <t>998732201</t>
  </si>
  <si>
    <t>Přesun hmot pro strojovny, výšky do 6 m</t>
  </si>
  <si>
    <t>722131933</t>
  </si>
  <si>
    <t>Oprava-propojení dosavadního potrubí závit. DN 25</t>
  </si>
  <si>
    <t>733124113</t>
  </si>
  <si>
    <t>Zhotov.přechodu z trub.hladkých kováním 25/20</t>
  </si>
  <si>
    <t>733121225</t>
  </si>
  <si>
    <t>Potrubí hladké bezešvé v kotelnách D 89 x 3,6 mm</t>
  </si>
  <si>
    <t>733124115</t>
  </si>
  <si>
    <t>Zhotov.přechodu z trub.hladkých kováním 40/25</t>
  </si>
  <si>
    <t>722131936</t>
  </si>
  <si>
    <t>Oprava-propojení dosavadního potrubí závit. DN 50</t>
  </si>
  <si>
    <t>733111114</t>
  </si>
  <si>
    <t>Potrubí závit. bezešvé běžné v kotelnách DN 20</t>
  </si>
  <si>
    <t>733111116</t>
  </si>
  <si>
    <t>Potrubí závit. bezešvé běžné v kotelnách DN 32</t>
  </si>
  <si>
    <t>733123922</t>
  </si>
  <si>
    <t>Svařovaný spoj potrubí ocelového hladkého D 89 mm</t>
  </si>
  <si>
    <t>733111118</t>
  </si>
  <si>
    <t>Potrubí závit. bezešvé běžné v kotelnách DN 50</t>
  </si>
  <si>
    <t>733124117</t>
  </si>
  <si>
    <t>Zhotov.přechodu z trub.hladkých kováním 50/40</t>
  </si>
  <si>
    <t>722131934</t>
  </si>
  <si>
    <t>Oprava-propojení dosavadního potrubí závit. DN 32</t>
  </si>
  <si>
    <t>733191924</t>
  </si>
  <si>
    <t>Navaření odbočky na potrubí,DN odbočky 20</t>
  </si>
  <si>
    <t>998733201</t>
  </si>
  <si>
    <t>Přesun hmot pro rozvody potrubí, výšky do 6 m</t>
  </si>
  <si>
    <t>734109216</t>
  </si>
  <si>
    <t>Montáž přírub. armatur, 2 příruby, PN 1,6, DN 80</t>
  </si>
  <si>
    <t>734173417</t>
  </si>
  <si>
    <t>Přírubové spoje PN 1,6/I MPa, DN 80</t>
  </si>
  <si>
    <t>734209124</t>
  </si>
  <si>
    <t>Montáž armatur závitových,se 3závity, G 3/4</t>
  </si>
  <si>
    <t>734209118</t>
  </si>
  <si>
    <t>Montáž armatur závitových,se 2závity, G 2</t>
  </si>
  <si>
    <t>734209116</t>
  </si>
  <si>
    <t>Montáž armatur závitových,se 2závity, G 5/4</t>
  </si>
  <si>
    <t>734209114</t>
  </si>
  <si>
    <t>Montáž armatur závitových,se 2závity, G 3/4</t>
  </si>
  <si>
    <t>734209113</t>
  </si>
  <si>
    <t>Montáž armatur závitových,se 2závity, G 1/2</t>
  </si>
  <si>
    <t>734209125</t>
  </si>
  <si>
    <t>Montáž armatur závitových,se 3závity, G 1</t>
  </si>
  <si>
    <t>734235124</t>
  </si>
  <si>
    <t>Kohout kulový,2xvnitřní záv. GIACOMINI R250D DN 32</t>
  </si>
  <si>
    <t>734235123</t>
  </si>
  <si>
    <t>Kohout kulový,2xvnitřní záv. GIACOMINI R250D DN 25</t>
  </si>
  <si>
    <t>734235126</t>
  </si>
  <si>
    <t>Kohout kulový,2xvnitřní záv. GIACOMINI R250D DN 50</t>
  </si>
  <si>
    <t>734235121</t>
  </si>
  <si>
    <t>Kohout kulový,2xvnitřní záv. GIACOMINI R250D DN 15</t>
  </si>
  <si>
    <t>734245424</t>
  </si>
  <si>
    <t>Klapka zpětná,2xvnitř.závit GIACOMINI N5 DN 32,top</t>
  </si>
  <si>
    <t>722237666</t>
  </si>
  <si>
    <t>Klapka zpětná,2xvnitřní závit GIACOMINI N5 DN 50</t>
  </si>
  <si>
    <t>734291113</t>
  </si>
  <si>
    <t>Kohouty plnící a vypouštěcí G 1/2</t>
  </si>
  <si>
    <t>734295216</t>
  </si>
  <si>
    <t>Filtr, vnitřní-vnitřní z. GIACOMINI R74A DN 50</t>
  </si>
  <si>
    <t>734295214</t>
  </si>
  <si>
    <t>Filtr, vnitřní-vnitřní z. GIACOMINI R74A DN 32</t>
  </si>
  <si>
    <t>734413133</t>
  </si>
  <si>
    <t>Teploměr IVAR.TP 120 A, D 80 / dl.jímky 75 mm</t>
  </si>
  <si>
    <t>734419111</t>
  </si>
  <si>
    <t>Montáž teploměru s pouzdrem nebo stonkem a jímkou</t>
  </si>
  <si>
    <t>734421160</t>
  </si>
  <si>
    <t>Tlakoměr deformační 0-6 bar č. 03322, D 100</t>
  </si>
  <si>
    <t>734429101</t>
  </si>
  <si>
    <t>Montáž tlakoměru deformačního 0-10 MPa</t>
  </si>
  <si>
    <t>734494213</t>
  </si>
  <si>
    <t>Návarky s trubkovým závitem G 1/2</t>
  </si>
  <si>
    <t>42285515</t>
  </si>
  <si>
    <t>Klapka mezipřírubová uzav.WAFER J9.100 DN 80 tělo litina, disk niklovaná litina, EPDM</t>
  </si>
  <si>
    <t>551200406Rx</t>
  </si>
  <si>
    <t>Ventil směšovací 3-cestný Kv=10,0 , G 1"</t>
  </si>
  <si>
    <t>551200406Rxx</t>
  </si>
  <si>
    <t>Ventil směšovací 3-cestný Kv=4,0; G 3/4"</t>
  </si>
  <si>
    <t>5513808012E</t>
  </si>
  <si>
    <t>Pohon pro 3-cestný ventil 120s 230V 3 bod.</t>
  </si>
  <si>
    <t>998734201</t>
  </si>
  <si>
    <t>Přesun hmot pro armatury, výšky do 6 m</t>
  </si>
  <si>
    <t>767995101</t>
  </si>
  <si>
    <t>Výroba a montáž kov. atypických konstr. do 5 kg</t>
  </si>
  <si>
    <t>kg</t>
  </si>
  <si>
    <t>55399994</t>
  </si>
  <si>
    <t>Kotvy, úhelníky apod.atypické výrobky</t>
  </si>
  <si>
    <t>998767201</t>
  </si>
  <si>
    <t>Přesun hmot pro zámečnické konstr., výšky do 6 m</t>
  </si>
  <si>
    <t>783424140</t>
  </si>
  <si>
    <t>Nátěr syntetický potrubí do DN 50 mm  Z</t>
  </si>
  <si>
    <t>783425150</t>
  </si>
  <si>
    <t>Nátěr syntetický potrubí do DN 100 mm  Z</t>
  </si>
  <si>
    <t>979011111</t>
  </si>
  <si>
    <t>Svislá doprava suti a vybour. hmot za 2.NP a 1.PP</t>
  </si>
  <si>
    <t>Přesun suti</t>
  </si>
  <si>
    <t>POL8_</t>
  </si>
  <si>
    <t>979081111</t>
  </si>
  <si>
    <t>Odvoz suti a vybour. hmot na skládku do 1 km</t>
  </si>
  <si>
    <t>979081121</t>
  </si>
  <si>
    <t>Příplatek k odvozu za každý další 1 km kontejnerem 7 t</t>
  </si>
  <si>
    <t>979087311</t>
  </si>
  <si>
    <t>Vodorovné přemístění suti nošením do 10 m</t>
  </si>
  <si>
    <t>979087391</t>
  </si>
  <si>
    <t>Příplatek za nošení suti každých dalších 10 m</t>
  </si>
  <si>
    <t>00411 R</t>
  </si>
  <si>
    <t>Přípravné a průzkumné služby či práce</t>
  </si>
  <si>
    <t>Soubor</t>
  </si>
  <si>
    <t>VRN</t>
  </si>
  <si>
    <t>POL99_8</t>
  </si>
  <si>
    <t>005121 R</t>
  </si>
  <si>
    <t>Zařízení staveništ (2,5% z ceny stavby)</t>
  </si>
  <si>
    <t>POL99_2</t>
  </si>
  <si>
    <t>005124010R</t>
  </si>
  <si>
    <t>Koordinační činnost</t>
  </si>
  <si>
    <t>005211080R</t>
  </si>
  <si>
    <t>Bezpečnostní a hygienická opatření na staveništi (1% z ceny stavby)</t>
  </si>
  <si>
    <t>732339993</t>
  </si>
  <si>
    <t>Revize expanzní tlakové nádoby do 500 l</t>
  </si>
  <si>
    <t>392493T10</t>
  </si>
  <si>
    <t>Výrobní dokumentace částí strojní a MaR</t>
  </si>
  <si>
    <t>ks</t>
  </si>
  <si>
    <t>SUM</t>
  </si>
  <si>
    <t>Poznámky uchazeče k zadání</t>
  </si>
  <si>
    <t>POPUZIV</t>
  </si>
  <si>
    <t>END</t>
  </si>
  <si>
    <t>Pol__0001</t>
  </si>
  <si>
    <t>Skříňový rozvaděč 800x600x260, oceloplechový</t>
  </si>
  <si>
    <t>POL1_1</t>
  </si>
  <si>
    <t>Pol__0002</t>
  </si>
  <si>
    <t>Náplň rozvaděče, zhotovení</t>
  </si>
  <si>
    <t>Pol__0003</t>
  </si>
  <si>
    <t>Snímač teploty - jímkový, l=100 mm, s jímkou</t>
  </si>
  <si>
    <t>Pol__0004</t>
  </si>
  <si>
    <t>Snímač teploty - venkovní</t>
  </si>
  <si>
    <t>Pol__0005</t>
  </si>
  <si>
    <t>Snímač teploty - prostorový</t>
  </si>
  <si>
    <t>Pol__0006</t>
  </si>
  <si>
    <t>Snímač tlaku analogový, 0-10bar, 0-10V, vč. ventil tlakoměr. zkušební</t>
  </si>
  <si>
    <t>Pol__0007</t>
  </si>
  <si>
    <t>Sonda pro hlídač hladiny</t>
  </si>
  <si>
    <t>Pol__0008</t>
  </si>
  <si>
    <t>Volně programovatelný CPU modulární modul 5AO, 7xDO, 8xDI, 9xAI, rozhraní RS232, RS485, vč. LCD</t>
  </si>
  <si>
    <t>Pol__0009</t>
  </si>
  <si>
    <t>SW za jeden datový bod</t>
  </si>
  <si>
    <t>Pol__0010</t>
  </si>
  <si>
    <t>Kabel PVC stíněný J-Y(ST)-Y 1x2x0,8</t>
  </si>
  <si>
    <t>Pol__0011</t>
  </si>
  <si>
    <t>Kabel PVC stíněný J-Y(ST)-Y 2x2x0,8</t>
  </si>
  <si>
    <t>Pol__0012</t>
  </si>
  <si>
    <t>Kabel PVC silový CYKY-J 3x1,5</t>
  </si>
  <si>
    <t>Pol__0013</t>
  </si>
  <si>
    <t>Kabel PVC silový CYKY-J 3x2,5</t>
  </si>
  <si>
    <t>Pol__0014</t>
  </si>
  <si>
    <t>CY 6</t>
  </si>
  <si>
    <t>Pol__0015</t>
  </si>
  <si>
    <t>Žlab kabelový drátěný 50/50</t>
  </si>
  <si>
    <t>Pol__0016</t>
  </si>
  <si>
    <t>Nosník žlabu 50 mm</t>
  </si>
  <si>
    <t>Pol__0017</t>
  </si>
  <si>
    <t>Spojka žlabu</t>
  </si>
  <si>
    <t>Pol__0018</t>
  </si>
  <si>
    <t>Spojka žlabu uzemňovací</t>
  </si>
  <si>
    <t>Pol__0019</t>
  </si>
  <si>
    <t>Spojovací sada (šroub, matka, podložka)</t>
  </si>
  <si>
    <t>sada</t>
  </si>
  <si>
    <t>Pol__0020</t>
  </si>
  <si>
    <t>Elektroinstalační trubka ohebná  D20</t>
  </si>
  <si>
    <t>Pol__0021</t>
  </si>
  <si>
    <t>Elektroinst. trubka plastová tuhá pr. 20mm, vč. držáků a koncovek</t>
  </si>
  <si>
    <t>Pol__0022</t>
  </si>
  <si>
    <t>Pomocný montážní materiál</t>
  </si>
  <si>
    <t>Pol__0023</t>
  </si>
  <si>
    <t>Mt. teplotní čidla</t>
  </si>
  <si>
    <t>Pol__0024</t>
  </si>
  <si>
    <t>Mt. čidla tlaku pro kapaliny a plyny</t>
  </si>
  <si>
    <t>Pol__0025</t>
  </si>
  <si>
    <t>Mt. snímače zaplavení</t>
  </si>
  <si>
    <t>Pol__0026</t>
  </si>
  <si>
    <t>Pohon ventilu DN 15-150</t>
  </si>
  <si>
    <t>Pol__0027</t>
  </si>
  <si>
    <t>Kabel JYSTY  - volně</t>
  </si>
  <si>
    <t>Pol__0028</t>
  </si>
  <si>
    <t>Kabel CYKY  - volně</t>
  </si>
  <si>
    <t>Pol__0029</t>
  </si>
  <si>
    <t>Uzemnění</t>
  </si>
  <si>
    <t>Pol__0030</t>
  </si>
  <si>
    <t>Žlab ocel.</t>
  </si>
  <si>
    <t>M</t>
  </si>
  <si>
    <t>Pol__0031</t>
  </si>
  <si>
    <t>Elektroinstalační trubka</t>
  </si>
  <si>
    <t>Pol__0032</t>
  </si>
  <si>
    <t>Připojení el. zařízení dodávaných ostatními profesemi (čerpadla, motory apod.)</t>
  </si>
  <si>
    <t>Pol__0033</t>
  </si>
  <si>
    <t>Výrobní dokumentace</t>
  </si>
  <si>
    <t>Pol__0034</t>
  </si>
  <si>
    <t>Oživení systému MaR (, HW, prvky měření, akční členy)</t>
  </si>
  <si>
    <t>hod</t>
  </si>
  <si>
    <t>Pol__0035</t>
  </si>
  <si>
    <t>Doprava a přesun osob a materiálu v době zakázky</t>
  </si>
  <si>
    <t>Pol__0036</t>
  </si>
  <si>
    <t>Přesun materiálu v místě stavby</t>
  </si>
  <si>
    <t>Pol__0037</t>
  </si>
  <si>
    <t>Zaučeni obsluhy včetně vyhotovení návodu</t>
  </si>
  <si>
    <t>Pol__0038</t>
  </si>
  <si>
    <t>Příprava ke komplexní zkoušce</t>
  </si>
  <si>
    <t>hod.</t>
  </si>
  <si>
    <t>Pol__0039</t>
  </si>
  <si>
    <t>Koordinace s ostatními profesemi</t>
  </si>
  <si>
    <t>Pol__0040</t>
  </si>
  <si>
    <t>Pomocné stavební práce (drážky, vrtání děr)</t>
  </si>
  <si>
    <t>Pol__0041</t>
  </si>
  <si>
    <t>Zkušební provoz</t>
  </si>
  <si>
    <t>Pol__0042</t>
  </si>
  <si>
    <t>Koordinace zakázky, příprava zakázky, administrativa</t>
  </si>
  <si>
    <t>Pol__0043</t>
  </si>
  <si>
    <t>Zařízení staveniště</t>
  </si>
  <si>
    <t>Pol__0044</t>
  </si>
  <si>
    <t>Revizní technik</t>
  </si>
  <si>
    <t>Pol__0045</t>
  </si>
  <si>
    <t>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</si>
</sst>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15" fillId="3" borderId="37" xfId="0" applyNumberFormat="1" applyFont="1" applyFill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2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SUMIF(F50:F65,A16,I50:I65)+SUMIF(F50:F65,"PSU",I50:I65)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SUMIF(F50:F65,A17,I50:I65)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SUMIF(F50:F65,A18,I50:I65)</f>
        <v>0</v>
      </c>
      <c r="J18" s="85"/>
    </row>
    <row r="19" spans="1:10" ht="23.25" customHeight="1" x14ac:dyDescent="0.2">
      <c r="A19" s="197" t="s">
        <v>86</v>
      </c>
      <c r="B19" s="38" t="s">
        <v>29</v>
      </c>
      <c r="C19" s="62"/>
      <c r="D19" s="63"/>
      <c r="E19" s="83"/>
      <c r="F19" s="84"/>
      <c r="G19" s="83"/>
      <c r="H19" s="84"/>
      <c r="I19" s="83">
        <f>SUMIF(F50:F65,A19,I50:I65)</f>
        <v>0</v>
      </c>
      <c r="J19" s="85"/>
    </row>
    <row r="20" spans="1:10" ht="23.25" customHeight="1" x14ac:dyDescent="0.2">
      <c r="A20" s="197" t="s">
        <v>87</v>
      </c>
      <c r="B20" s="38" t="s">
        <v>30</v>
      </c>
      <c r="C20" s="62"/>
      <c r="D20" s="63"/>
      <c r="E20" s="83"/>
      <c r="F20" s="84"/>
      <c r="G20" s="83"/>
      <c r="H20" s="84"/>
      <c r="I20" s="83">
        <f>SUMIF(F50:F65,A20,I50:I65)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25</v>
      </c>
      <c r="C28" s="168"/>
      <c r="D28" s="168"/>
      <c r="E28" s="169"/>
      <c r="F28" s="170"/>
      <c r="G28" s="171">
        <f>IF(A28&gt;50, ROUNDUP(A27, 0), ROUNDDOWN(A27, 0))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37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'SO 01 1.1 Pol'!AE124+'SO 01 1.2 Pol'!AE60</f>
        <v>0</v>
      </c>
      <c r="G39" s="149">
        <f>'SO 01 1.1 Pol'!AF124+'SO 01 1.2 Pol'!AF60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 t="s">
        <v>46</v>
      </c>
      <c r="C40" s="154" t="s">
        <v>47</v>
      </c>
      <c r="D40" s="154"/>
      <c r="E40" s="154"/>
      <c r="F40" s="155">
        <f>'SO 01 1.1 Pol'!AE124+'SO 01 1.2 Pol'!AE60</f>
        <v>0</v>
      </c>
      <c r="G40" s="156">
        <f>'SO 01 1.1 Pol'!AF124+'SO 01 1.2 Pol'!AF60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customHeight="1" x14ac:dyDescent="0.2">
      <c r="A41" s="135">
        <v>3</v>
      </c>
      <c r="B41" s="159" t="s">
        <v>48</v>
      </c>
      <c r="C41" s="147" t="s">
        <v>49</v>
      </c>
      <c r="D41" s="147"/>
      <c r="E41" s="147"/>
      <c r="F41" s="160">
        <f>'SO 01 1.1 Pol'!AE124</f>
        <v>0</v>
      </c>
      <c r="G41" s="150">
        <f>'SO 01 1.1 Pol'!AF124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5">
        <v>3</v>
      </c>
      <c r="B42" s="159" t="s">
        <v>50</v>
      </c>
      <c r="C42" s="147" t="s">
        <v>51</v>
      </c>
      <c r="D42" s="147"/>
      <c r="E42" s="147"/>
      <c r="F42" s="160">
        <f>'SO 01 1.2 Pol'!AE60</f>
        <v>0</v>
      </c>
      <c r="G42" s="150">
        <f>'SO 01 1.2 Pol'!AF60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5"/>
      <c r="B43" s="161" t="s">
        <v>52</v>
      </c>
      <c r="C43" s="162"/>
      <c r="D43" s="162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7" spans="1:10" ht="15.75" x14ac:dyDescent="0.25">
      <c r="B47" s="177" t="s">
        <v>54</v>
      </c>
    </row>
    <row r="49" spans="1:10" ht="25.5" customHeight="1" x14ac:dyDescent="0.2">
      <c r="A49" s="179"/>
      <c r="B49" s="182" t="s">
        <v>18</v>
      </c>
      <c r="C49" s="182" t="s">
        <v>6</v>
      </c>
      <c r="D49" s="183"/>
      <c r="E49" s="183"/>
      <c r="F49" s="184" t="s">
        <v>55</v>
      </c>
      <c r="G49" s="184"/>
      <c r="H49" s="184"/>
      <c r="I49" s="184" t="s">
        <v>31</v>
      </c>
      <c r="J49" s="184" t="s">
        <v>0</v>
      </c>
    </row>
    <row r="50" spans="1:10" ht="36.75" customHeight="1" x14ac:dyDescent="0.2">
      <c r="A50" s="180"/>
      <c r="B50" s="185" t="s">
        <v>56</v>
      </c>
      <c r="C50" s="186" t="s">
        <v>57</v>
      </c>
      <c r="D50" s="187"/>
      <c r="E50" s="187"/>
      <c r="F50" s="193" t="s">
        <v>26</v>
      </c>
      <c r="G50" s="194"/>
      <c r="H50" s="194"/>
      <c r="I50" s="194">
        <f>'SO 01 1.2 Pol'!G8</f>
        <v>0</v>
      </c>
      <c r="J50" s="191" t="str">
        <f>IF(I66=0,"",I50/I66*100)</f>
        <v/>
      </c>
    </row>
    <row r="51" spans="1:10" ht="36.75" customHeight="1" x14ac:dyDescent="0.2">
      <c r="A51" s="180"/>
      <c r="B51" s="185" t="s">
        <v>58</v>
      </c>
      <c r="C51" s="186" t="s">
        <v>59</v>
      </c>
      <c r="D51" s="187"/>
      <c r="E51" s="187"/>
      <c r="F51" s="193" t="s">
        <v>26</v>
      </c>
      <c r="G51" s="194"/>
      <c r="H51" s="194"/>
      <c r="I51" s="194">
        <f>'SO 01 1.2 Pol'!G11</f>
        <v>0</v>
      </c>
      <c r="J51" s="191" t="str">
        <f>IF(I66=0,"",I51/I66*100)</f>
        <v/>
      </c>
    </row>
    <row r="52" spans="1:10" ht="36.75" customHeight="1" x14ac:dyDescent="0.2">
      <c r="A52" s="180"/>
      <c r="B52" s="185" t="s">
        <v>60</v>
      </c>
      <c r="C52" s="186" t="s">
        <v>61</v>
      </c>
      <c r="D52" s="187"/>
      <c r="E52" s="187"/>
      <c r="F52" s="193" t="s">
        <v>26</v>
      </c>
      <c r="G52" s="194"/>
      <c r="H52" s="194"/>
      <c r="I52" s="194">
        <f>'SO 01 1.2 Pol'!G17</f>
        <v>0</v>
      </c>
      <c r="J52" s="191" t="str">
        <f>IF(I66=0,"",I52/I66*100)</f>
        <v/>
      </c>
    </row>
    <row r="53" spans="1:10" ht="36.75" customHeight="1" x14ac:dyDescent="0.2">
      <c r="A53" s="180"/>
      <c r="B53" s="185" t="s">
        <v>62</v>
      </c>
      <c r="C53" s="186" t="s">
        <v>63</v>
      </c>
      <c r="D53" s="187"/>
      <c r="E53" s="187"/>
      <c r="F53" s="193" t="s">
        <v>26</v>
      </c>
      <c r="G53" s="194"/>
      <c r="H53" s="194"/>
      <c r="I53" s="194">
        <f>'SO 01 1.2 Pol'!G20</f>
        <v>0</v>
      </c>
      <c r="J53" s="191" t="str">
        <f>IF(I66=0,"",I53/I66*100)</f>
        <v/>
      </c>
    </row>
    <row r="54" spans="1:10" ht="36.75" customHeight="1" x14ac:dyDescent="0.2">
      <c r="A54" s="180"/>
      <c r="B54" s="185" t="s">
        <v>64</v>
      </c>
      <c r="C54" s="186" t="s">
        <v>65</v>
      </c>
      <c r="D54" s="187"/>
      <c r="E54" s="187"/>
      <c r="F54" s="193" t="s">
        <v>26</v>
      </c>
      <c r="G54" s="194"/>
      <c r="H54" s="194"/>
      <c r="I54" s="194">
        <f>'SO 01 1.2 Pol'!G34</f>
        <v>0</v>
      </c>
      <c r="J54" s="191" t="str">
        <f>IF(I66=0,"",I54/I66*100)</f>
        <v/>
      </c>
    </row>
    <row r="55" spans="1:10" ht="36.75" customHeight="1" x14ac:dyDescent="0.2">
      <c r="A55" s="180"/>
      <c r="B55" s="185" t="s">
        <v>66</v>
      </c>
      <c r="C55" s="186" t="s">
        <v>67</v>
      </c>
      <c r="D55" s="187"/>
      <c r="E55" s="187"/>
      <c r="F55" s="193" t="s">
        <v>26</v>
      </c>
      <c r="G55" s="194"/>
      <c r="H55" s="194"/>
      <c r="I55" s="194">
        <f>'SO 01 1.2 Pol'!G45</f>
        <v>0</v>
      </c>
      <c r="J55" s="191" t="str">
        <f>IF(I66=0,"",I55/I66*100)</f>
        <v/>
      </c>
    </row>
    <row r="56" spans="1:10" ht="36.75" customHeight="1" x14ac:dyDescent="0.2">
      <c r="A56" s="180"/>
      <c r="B56" s="185" t="s">
        <v>68</v>
      </c>
      <c r="C56" s="186" t="s">
        <v>69</v>
      </c>
      <c r="D56" s="187"/>
      <c r="E56" s="187"/>
      <c r="F56" s="193" t="s">
        <v>27</v>
      </c>
      <c r="G56" s="194"/>
      <c r="H56" s="194"/>
      <c r="I56" s="194">
        <f>'SO 01 1.1 Pol'!G27</f>
        <v>0</v>
      </c>
      <c r="J56" s="191" t="str">
        <f>IF(I66=0,"",I56/I66*100)</f>
        <v/>
      </c>
    </row>
    <row r="57" spans="1:10" ht="36.75" customHeight="1" x14ac:dyDescent="0.2">
      <c r="A57" s="180"/>
      <c r="B57" s="185" t="s">
        <v>70</v>
      </c>
      <c r="C57" s="186" t="s">
        <v>71</v>
      </c>
      <c r="D57" s="187"/>
      <c r="E57" s="187"/>
      <c r="F57" s="193" t="s">
        <v>27</v>
      </c>
      <c r="G57" s="194"/>
      <c r="H57" s="194"/>
      <c r="I57" s="194">
        <f>'SO 01 1.1 Pol'!G8+'SO 01 1.1 Pol'!G13</f>
        <v>0</v>
      </c>
      <c r="J57" s="191" t="str">
        <f>IF(I66=0,"",I57/I66*100)</f>
        <v/>
      </c>
    </row>
    <row r="58" spans="1:10" ht="36.75" customHeight="1" x14ac:dyDescent="0.2">
      <c r="A58" s="180"/>
      <c r="B58" s="185" t="s">
        <v>72</v>
      </c>
      <c r="C58" s="186" t="s">
        <v>73</v>
      </c>
      <c r="D58" s="187"/>
      <c r="E58" s="187"/>
      <c r="F58" s="193" t="s">
        <v>27</v>
      </c>
      <c r="G58" s="194"/>
      <c r="H58" s="194"/>
      <c r="I58" s="194">
        <f>'SO 01 1.1 Pol'!G32</f>
        <v>0</v>
      </c>
      <c r="J58" s="191" t="str">
        <f>IF(I66=0,"",I58/I66*100)</f>
        <v/>
      </c>
    </row>
    <row r="59" spans="1:10" ht="36.75" customHeight="1" x14ac:dyDescent="0.2">
      <c r="A59" s="180"/>
      <c r="B59" s="185" t="s">
        <v>74</v>
      </c>
      <c r="C59" s="186" t="s">
        <v>75</v>
      </c>
      <c r="D59" s="187"/>
      <c r="E59" s="187"/>
      <c r="F59" s="193" t="s">
        <v>27</v>
      </c>
      <c r="G59" s="194"/>
      <c r="H59" s="194"/>
      <c r="I59" s="194">
        <f>'SO 01 1.1 Pol'!G10+'SO 01 1.1 Pol'!G44+'SO 01 1.1 Pol'!G119</f>
        <v>0</v>
      </c>
      <c r="J59" s="191" t="str">
        <f>IF(I66=0,"",I59/I66*100)</f>
        <v/>
      </c>
    </row>
    <row r="60" spans="1:10" ht="36.75" customHeight="1" x14ac:dyDescent="0.2">
      <c r="A60" s="180"/>
      <c r="B60" s="185" t="s">
        <v>76</v>
      </c>
      <c r="C60" s="186" t="s">
        <v>77</v>
      </c>
      <c r="D60" s="187"/>
      <c r="E60" s="187"/>
      <c r="F60" s="193" t="s">
        <v>27</v>
      </c>
      <c r="G60" s="194"/>
      <c r="H60" s="194"/>
      <c r="I60" s="194">
        <f>'SO 01 1.1 Pol'!G59</f>
        <v>0</v>
      </c>
      <c r="J60" s="191" t="str">
        <f>IF(I66=0,"",I60/I66*100)</f>
        <v/>
      </c>
    </row>
    <row r="61" spans="1:10" ht="36.75" customHeight="1" x14ac:dyDescent="0.2">
      <c r="A61" s="180"/>
      <c r="B61" s="185" t="s">
        <v>78</v>
      </c>
      <c r="C61" s="186" t="s">
        <v>71</v>
      </c>
      <c r="D61" s="187"/>
      <c r="E61" s="187"/>
      <c r="F61" s="193" t="s">
        <v>27</v>
      </c>
      <c r="G61" s="194"/>
      <c r="H61" s="194"/>
      <c r="I61" s="194">
        <f>'SO 01 1.1 Pol'!G73</f>
        <v>0</v>
      </c>
      <c r="J61" s="191" t="str">
        <f>IF(I66=0,"",I61/I66*100)</f>
        <v/>
      </c>
    </row>
    <row r="62" spans="1:10" ht="36.75" customHeight="1" x14ac:dyDescent="0.2">
      <c r="A62" s="180"/>
      <c r="B62" s="185" t="s">
        <v>79</v>
      </c>
      <c r="C62" s="186" t="s">
        <v>80</v>
      </c>
      <c r="D62" s="187"/>
      <c r="E62" s="187"/>
      <c r="F62" s="193" t="s">
        <v>27</v>
      </c>
      <c r="G62" s="194"/>
      <c r="H62" s="194"/>
      <c r="I62" s="194">
        <f>'SO 01 1.1 Pol'!G101</f>
        <v>0</v>
      </c>
      <c r="J62" s="191" t="str">
        <f>IF(I66=0,"",I62/I66*100)</f>
        <v/>
      </c>
    </row>
    <row r="63" spans="1:10" ht="36.75" customHeight="1" x14ac:dyDescent="0.2">
      <c r="A63" s="180"/>
      <c r="B63" s="185" t="s">
        <v>81</v>
      </c>
      <c r="C63" s="186" t="s">
        <v>82</v>
      </c>
      <c r="D63" s="187"/>
      <c r="E63" s="187"/>
      <c r="F63" s="193" t="s">
        <v>27</v>
      </c>
      <c r="G63" s="194"/>
      <c r="H63" s="194"/>
      <c r="I63" s="194">
        <f>'SO 01 1.1 Pol'!G105</f>
        <v>0</v>
      </c>
      <c r="J63" s="191" t="str">
        <f>IF(I66=0,"",I63/I66*100)</f>
        <v/>
      </c>
    </row>
    <row r="64" spans="1:10" ht="36.75" customHeight="1" x14ac:dyDescent="0.2">
      <c r="A64" s="180"/>
      <c r="B64" s="185" t="s">
        <v>83</v>
      </c>
      <c r="C64" s="186" t="s">
        <v>84</v>
      </c>
      <c r="D64" s="187"/>
      <c r="E64" s="187"/>
      <c r="F64" s="193" t="s">
        <v>85</v>
      </c>
      <c r="G64" s="194"/>
      <c r="H64" s="194"/>
      <c r="I64" s="194">
        <f>'SO 01 1.1 Pol'!G108</f>
        <v>0</v>
      </c>
      <c r="J64" s="191" t="str">
        <f>IF(I66=0,"",I64/I66*100)</f>
        <v/>
      </c>
    </row>
    <row r="65" spans="1:10" ht="36.75" customHeight="1" x14ac:dyDescent="0.2">
      <c r="A65" s="180"/>
      <c r="B65" s="185" t="s">
        <v>86</v>
      </c>
      <c r="C65" s="186" t="s">
        <v>29</v>
      </c>
      <c r="D65" s="187"/>
      <c r="E65" s="187"/>
      <c r="F65" s="193" t="s">
        <v>86</v>
      </c>
      <c r="G65" s="194"/>
      <c r="H65" s="194"/>
      <c r="I65" s="194">
        <f>'SO 01 1.1 Pol'!G114+'SO 01 1.1 Pol'!G121</f>
        <v>0</v>
      </c>
      <c r="J65" s="191" t="str">
        <f>IF(I66=0,"",I65/I66*100)</f>
        <v/>
      </c>
    </row>
    <row r="66" spans="1:10" ht="25.5" customHeight="1" x14ac:dyDescent="0.2">
      <c r="A66" s="181"/>
      <c r="B66" s="188" t="s">
        <v>1</v>
      </c>
      <c r="C66" s="189"/>
      <c r="D66" s="190"/>
      <c r="E66" s="190"/>
      <c r="F66" s="195"/>
      <c r="G66" s="196"/>
      <c r="H66" s="196"/>
      <c r="I66" s="196">
        <f>SUM(I50:I65)</f>
        <v>0</v>
      </c>
      <c r="J66" s="192">
        <f>SUM(J50:J65)</f>
        <v>0</v>
      </c>
    </row>
    <row r="67" spans="1:10" x14ac:dyDescent="0.2">
      <c r="F67" s="133"/>
      <c r="G67" s="133"/>
      <c r="H67" s="133"/>
      <c r="I67" s="133"/>
      <c r="J67" s="134"/>
    </row>
    <row r="68" spans="1:10" x14ac:dyDescent="0.2">
      <c r="F68" s="133"/>
      <c r="G68" s="133"/>
      <c r="H68" s="133"/>
      <c r="I68" s="133"/>
      <c r="J68" s="134"/>
    </row>
    <row r="69" spans="1:10" x14ac:dyDescent="0.2">
      <c r="F69" s="133"/>
      <c r="G69" s="133"/>
      <c r="H69" s="133"/>
      <c r="I69" s="133"/>
      <c r="J69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88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89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8" t="s">
        <v>89</v>
      </c>
      <c r="AG3" t="s">
        <v>90</v>
      </c>
    </row>
    <row r="4" spans="1:60" ht="24.95" customHeight="1" x14ac:dyDescent="0.2">
      <c r="A4" s="203" t="s">
        <v>10</v>
      </c>
      <c r="B4" s="204" t="s">
        <v>48</v>
      </c>
      <c r="C4" s="205" t="s">
        <v>49</v>
      </c>
      <c r="D4" s="206"/>
      <c r="E4" s="206"/>
      <c r="F4" s="206"/>
      <c r="G4" s="207"/>
      <c r="AG4" t="s">
        <v>91</v>
      </c>
    </row>
    <row r="5" spans="1:60" x14ac:dyDescent="0.2">
      <c r="D5" s="10"/>
    </row>
    <row r="6" spans="1:60" ht="38.25" x14ac:dyDescent="0.2">
      <c r="A6" s="209" t="s">
        <v>92</v>
      </c>
      <c r="B6" s="211" t="s">
        <v>93</v>
      </c>
      <c r="C6" s="211" t="s">
        <v>94</v>
      </c>
      <c r="D6" s="210" t="s">
        <v>95</v>
      </c>
      <c r="E6" s="209" t="s">
        <v>96</v>
      </c>
      <c r="F6" s="208" t="s">
        <v>97</v>
      </c>
      <c r="G6" s="209" t="s">
        <v>31</v>
      </c>
      <c r="H6" s="212" t="s">
        <v>32</v>
      </c>
      <c r="I6" s="212" t="s">
        <v>98</v>
      </c>
      <c r="J6" s="212" t="s">
        <v>33</v>
      </c>
      <c r="K6" s="212" t="s">
        <v>99</v>
      </c>
      <c r="L6" s="212" t="s">
        <v>100</v>
      </c>
      <c r="M6" s="212" t="s">
        <v>101</v>
      </c>
      <c r="N6" s="212" t="s">
        <v>102</v>
      </c>
      <c r="O6" s="212" t="s">
        <v>103</v>
      </c>
      <c r="P6" s="212" t="s">
        <v>104</v>
      </c>
      <c r="Q6" s="212" t="s">
        <v>105</v>
      </c>
      <c r="R6" s="212" t="s">
        <v>106</v>
      </c>
      <c r="S6" s="212" t="s">
        <v>107</v>
      </c>
      <c r="T6" s="212" t="s">
        <v>108</v>
      </c>
      <c r="U6" s="212" t="s">
        <v>109</v>
      </c>
      <c r="V6" s="212" t="s">
        <v>110</v>
      </c>
      <c r="W6" s="212" t="s">
        <v>111</v>
      </c>
      <c r="X6" s="212" t="s">
        <v>112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6" t="s">
        <v>113</v>
      </c>
      <c r="B8" s="237" t="s">
        <v>70</v>
      </c>
      <c r="C8" s="256" t="s">
        <v>71</v>
      </c>
      <c r="D8" s="238"/>
      <c r="E8" s="239"/>
      <c r="F8" s="240"/>
      <c r="G8" s="241">
        <f>SUMIF(AG9:AG9,"&lt;&gt;NOR",G9:G9)</f>
        <v>0</v>
      </c>
      <c r="H8" s="235"/>
      <c r="I8" s="235">
        <f>SUM(I9:I9)</f>
        <v>0</v>
      </c>
      <c r="J8" s="235"/>
      <c r="K8" s="235">
        <f>SUM(K9:K9)</f>
        <v>0</v>
      </c>
      <c r="L8" s="235"/>
      <c r="M8" s="235">
        <f>SUM(M9:M9)</f>
        <v>0</v>
      </c>
      <c r="N8" s="235"/>
      <c r="O8" s="235">
        <f>SUM(O9:O9)</f>
        <v>0</v>
      </c>
      <c r="P8" s="235"/>
      <c r="Q8" s="235">
        <f>SUM(Q9:Q9)</f>
        <v>0.01</v>
      </c>
      <c r="R8" s="235"/>
      <c r="S8" s="235"/>
      <c r="T8" s="235"/>
      <c r="U8" s="235"/>
      <c r="V8" s="235">
        <f>SUM(V9:V9)</f>
        <v>1.3</v>
      </c>
      <c r="W8" s="235"/>
      <c r="X8" s="235"/>
      <c r="AG8" t="s">
        <v>114</v>
      </c>
    </row>
    <row r="9" spans="1:60" outlineLevel="1" x14ac:dyDescent="0.2">
      <c r="A9" s="248">
        <v>1</v>
      </c>
      <c r="B9" s="249" t="s">
        <v>115</v>
      </c>
      <c r="C9" s="257" t="s">
        <v>116</v>
      </c>
      <c r="D9" s="250" t="s">
        <v>117</v>
      </c>
      <c r="E9" s="251">
        <v>6.5</v>
      </c>
      <c r="F9" s="252"/>
      <c r="G9" s="253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2.0999999999999999E-3</v>
      </c>
      <c r="Q9" s="233">
        <f>ROUND(E9*P9,2)</f>
        <v>0.01</v>
      </c>
      <c r="R9" s="233"/>
      <c r="S9" s="233" t="s">
        <v>118</v>
      </c>
      <c r="T9" s="233" t="s">
        <v>118</v>
      </c>
      <c r="U9" s="233">
        <v>0.2</v>
      </c>
      <c r="V9" s="233">
        <f>ROUND(E9*U9,2)</f>
        <v>1.3</v>
      </c>
      <c r="W9" s="233"/>
      <c r="X9" s="233" t="s">
        <v>119</v>
      </c>
      <c r="Y9" s="213"/>
      <c r="Z9" s="213"/>
      <c r="AA9" s="213"/>
      <c r="AB9" s="213"/>
      <c r="AC9" s="213"/>
      <c r="AD9" s="213"/>
      <c r="AE9" s="213"/>
      <c r="AF9" s="213"/>
      <c r="AG9" s="213" t="s">
        <v>120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x14ac:dyDescent="0.2">
      <c r="A10" s="236" t="s">
        <v>113</v>
      </c>
      <c r="B10" s="237" t="s">
        <v>74</v>
      </c>
      <c r="C10" s="256" t="s">
        <v>75</v>
      </c>
      <c r="D10" s="238"/>
      <c r="E10" s="239"/>
      <c r="F10" s="240"/>
      <c r="G10" s="241">
        <f>SUMIF(AG11:AG12,"&lt;&gt;NOR",G11:G12)</f>
        <v>0</v>
      </c>
      <c r="H10" s="235"/>
      <c r="I10" s="235">
        <f>SUM(I11:I12)</f>
        <v>0</v>
      </c>
      <c r="J10" s="235"/>
      <c r="K10" s="235">
        <f>SUM(K11:K12)</f>
        <v>0</v>
      </c>
      <c r="L10" s="235"/>
      <c r="M10" s="235">
        <f>SUM(M11:M12)</f>
        <v>0</v>
      </c>
      <c r="N10" s="235"/>
      <c r="O10" s="235">
        <f>SUM(O11:O12)</f>
        <v>7.0000000000000007E-2</v>
      </c>
      <c r="P10" s="235"/>
      <c r="Q10" s="235">
        <f>SUM(Q11:Q12)</f>
        <v>0</v>
      </c>
      <c r="R10" s="235"/>
      <c r="S10" s="235"/>
      <c r="T10" s="235"/>
      <c r="U10" s="235"/>
      <c r="V10" s="235">
        <f>SUM(V11:V12)</f>
        <v>2.16</v>
      </c>
      <c r="W10" s="235"/>
      <c r="X10" s="235"/>
      <c r="AG10" t="s">
        <v>114</v>
      </c>
    </row>
    <row r="11" spans="1:60" outlineLevel="1" x14ac:dyDescent="0.2">
      <c r="A11" s="248">
        <v>2</v>
      </c>
      <c r="B11" s="249" t="s">
        <v>121</v>
      </c>
      <c r="C11" s="257" t="s">
        <v>122</v>
      </c>
      <c r="D11" s="250" t="s">
        <v>123</v>
      </c>
      <c r="E11" s="251">
        <v>1</v>
      </c>
      <c r="F11" s="252"/>
      <c r="G11" s="253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3">
        <v>2.1069999999999998E-2</v>
      </c>
      <c r="O11" s="233">
        <f>ROUND(E11*N11,2)</f>
        <v>0.02</v>
      </c>
      <c r="P11" s="233">
        <v>0</v>
      </c>
      <c r="Q11" s="233">
        <f>ROUND(E11*P11,2)</f>
        <v>0</v>
      </c>
      <c r="R11" s="233"/>
      <c r="S11" s="233" t="s">
        <v>118</v>
      </c>
      <c r="T11" s="233" t="s">
        <v>118</v>
      </c>
      <c r="U11" s="233">
        <v>2.1640000000000001</v>
      </c>
      <c r="V11" s="233">
        <f>ROUND(E11*U11,2)</f>
        <v>2.16</v>
      </c>
      <c r="W11" s="233"/>
      <c r="X11" s="233" t="s">
        <v>119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120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8">
        <v>3</v>
      </c>
      <c r="B12" s="249" t="s">
        <v>124</v>
      </c>
      <c r="C12" s="257" t="s">
        <v>125</v>
      </c>
      <c r="D12" s="250" t="s">
        <v>126</v>
      </c>
      <c r="E12" s="251">
        <v>1</v>
      </c>
      <c r="F12" s="252"/>
      <c r="G12" s="253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3">
        <v>0.05</v>
      </c>
      <c r="O12" s="233">
        <f>ROUND(E12*N12,2)</f>
        <v>0.05</v>
      </c>
      <c r="P12" s="233">
        <v>0</v>
      </c>
      <c r="Q12" s="233">
        <f>ROUND(E12*P12,2)</f>
        <v>0</v>
      </c>
      <c r="R12" s="233" t="s">
        <v>127</v>
      </c>
      <c r="S12" s="233" t="s">
        <v>118</v>
      </c>
      <c r="T12" s="233" t="s">
        <v>118</v>
      </c>
      <c r="U12" s="233">
        <v>0</v>
      </c>
      <c r="V12" s="233">
        <f>ROUND(E12*U12,2)</f>
        <v>0</v>
      </c>
      <c r="W12" s="233"/>
      <c r="X12" s="233" t="s">
        <v>128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129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x14ac:dyDescent="0.2">
      <c r="A13" s="236" t="s">
        <v>113</v>
      </c>
      <c r="B13" s="237" t="s">
        <v>70</v>
      </c>
      <c r="C13" s="256" t="s">
        <v>71</v>
      </c>
      <c r="D13" s="238"/>
      <c r="E13" s="239"/>
      <c r="F13" s="240"/>
      <c r="G13" s="241">
        <f>SUMIF(AG14:AG26,"&lt;&gt;NOR",G14:G26)</f>
        <v>0</v>
      </c>
      <c r="H13" s="235"/>
      <c r="I13" s="235">
        <f>SUM(I14:I26)</f>
        <v>0</v>
      </c>
      <c r="J13" s="235"/>
      <c r="K13" s="235">
        <f>SUM(K14:K26)</f>
        <v>0</v>
      </c>
      <c r="L13" s="235"/>
      <c r="M13" s="235">
        <f>SUM(M14:M26)</f>
        <v>0</v>
      </c>
      <c r="N13" s="235"/>
      <c r="O13" s="235">
        <f>SUM(O14:O26)</f>
        <v>0</v>
      </c>
      <c r="P13" s="235"/>
      <c r="Q13" s="235">
        <f>SUM(Q14:Q26)</f>
        <v>1.1000000000000001</v>
      </c>
      <c r="R13" s="235"/>
      <c r="S13" s="235"/>
      <c r="T13" s="235"/>
      <c r="U13" s="235"/>
      <c r="V13" s="235">
        <f>SUM(V14:V26)</f>
        <v>42.63</v>
      </c>
      <c r="W13" s="235"/>
      <c r="X13" s="235"/>
      <c r="AG13" t="s">
        <v>114</v>
      </c>
    </row>
    <row r="14" spans="1:60" outlineLevel="1" x14ac:dyDescent="0.2">
      <c r="A14" s="248">
        <v>4</v>
      </c>
      <c r="B14" s="249" t="s">
        <v>130</v>
      </c>
      <c r="C14" s="257" t="s">
        <v>131</v>
      </c>
      <c r="D14" s="250" t="s">
        <v>132</v>
      </c>
      <c r="E14" s="251">
        <v>9</v>
      </c>
      <c r="F14" s="252"/>
      <c r="G14" s="253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3">
        <v>0</v>
      </c>
      <c r="O14" s="233">
        <f>ROUND(E14*N14,2)</f>
        <v>0</v>
      </c>
      <c r="P14" s="233">
        <v>6.7000000000000002E-3</v>
      </c>
      <c r="Q14" s="233">
        <f>ROUND(E14*P14,2)</f>
        <v>0.06</v>
      </c>
      <c r="R14" s="233"/>
      <c r="S14" s="233" t="s">
        <v>118</v>
      </c>
      <c r="T14" s="233" t="s">
        <v>118</v>
      </c>
      <c r="U14" s="233">
        <v>0.23899999999999999</v>
      </c>
      <c r="V14" s="233">
        <f>ROUND(E14*U14,2)</f>
        <v>2.15</v>
      </c>
      <c r="W14" s="233"/>
      <c r="X14" s="233" t="s">
        <v>119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120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8">
        <v>5</v>
      </c>
      <c r="B15" s="249" t="s">
        <v>133</v>
      </c>
      <c r="C15" s="257" t="s">
        <v>134</v>
      </c>
      <c r="D15" s="250" t="s">
        <v>132</v>
      </c>
      <c r="E15" s="251">
        <v>1</v>
      </c>
      <c r="F15" s="252"/>
      <c r="G15" s="253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2.1299999999999999E-3</v>
      </c>
      <c r="Q15" s="233">
        <f>ROUND(E15*P15,2)</f>
        <v>0</v>
      </c>
      <c r="R15" s="233"/>
      <c r="S15" s="233" t="s">
        <v>118</v>
      </c>
      <c r="T15" s="233" t="s">
        <v>118</v>
      </c>
      <c r="U15" s="233">
        <v>0.17299999999999999</v>
      </c>
      <c r="V15" s="233">
        <f>ROUND(E15*U15,2)</f>
        <v>0.17</v>
      </c>
      <c r="W15" s="233"/>
      <c r="X15" s="233" t="s">
        <v>119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120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 x14ac:dyDescent="0.2">
      <c r="A16" s="248">
        <v>6</v>
      </c>
      <c r="B16" s="249" t="s">
        <v>135</v>
      </c>
      <c r="C16" s="257" t="s">
        <v>136</v>
      </c>
      <c r="D16" s="250" t="s">
        <v>132</v>
      </c>
      <c r="E16" s="251">
        <v>12</v>
      </c>
      <c r="F16" s="252"/>
      <c r="G16" s="253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3">
        <v>3.5E-4</v>
      </c>
      <c r="O16" s="233">
        <f>ROUND(E16*N16,2)</f>
        <v>0</v>
      </c>
      <c r="P16" s="233">
        <v>9.8099999999999993E-3</v>
      </c>
      <c r="Q16" s="233">
        <f>ROUND(E16*P16,2)</f>
        <v>0.12</v>
      </c>
      <c r="R16" s="233"/>
      <c r="S16" s="233" t="s">
        <v>118</v>
      </c>
      <c r="T16" s="233" t="s">
        <v>118</v>
      </c>
      <c r="U16" s="233">
        <v>5.6000000000000001E-2</v>
      </c>
      <c r="V16" s="233">
        <f>ROUND(E16*U16,2)</f>
        <v>0.67</v>
      </c>
      <c r="W16" s="233"/>
      <c r="X16" s="233" t="s">
        <v>119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120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8">
        <v>7</v>
      </c>
      <c r="B17" s="249" t="s">
        <v>137</v>
      </c>
      <c r="C17" s="257" t="s">
        <v>138</v>
      </c>
      <c r="D17" s="250" t="s">
        <v>139</v>
      </c>
      <c r="E17" s="251">
        <v>0.5</v>
      </c>
      <c r="F17" s="252"/>
      <c r="G17" s="253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 t="s">
        <v>118</v>
      </c>
      <c r="T17" s="233" t="s">
        <v>118</v>
      </c>
      <c r="U17" s="233">
        <v>11.403</v>
      </c>
      <c r="V17" s="233">
        <f>ROUND(E17*U17,2)</f>
        <v>5.7</v>
      </c>
      <c r="W17" s="233"/>
      <c r="X17" s="233" t="s">
        <v>119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140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8">
        <v>8</v>
      </c>
      <c r="B18" s="249" t="s">
        <v>141</v>
      </c>
      <c r="C18" s="257" t="s">
        <v>142</v>
      </c>
      <c r="D18" s="250" t="s">
        <v>132</v>
      </c>
      <c r="E18" s="251">
        <v>6</v>
      </c>
      <c r="F18" s="252"/>
      <c r="G18" s="253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3">
        <v>0</v>
      </c>
      <c r="O18" s="233">
        <f>ROUND(E18*N18,2)</f>
        <v>0</v>
      </c>
      <c r="P18" s="233">
        <v>9.3579999999999997E-2</v>
      </c>
      <c r="Q18" s="233">
        <f>ROUND(E18*P18,2)</f>
        <v>0.56000000000000005</v>
      </c>
      <c r="R18" s="233"/>
      <c r="S18" s="233" t="s">
        <v>118</v>
      </c>
      <c r="T18" s="233" t="s">
        <v>118</v>
      </c>
      <c r="U18" s="233">
        <v>0.35</v>
      </c>
      <c r="V18" s="233">
        <f>ROUND(E18*U18,2)</f>
        <v>2.1</v>
      </c>
      <c r="W18" s="233"/>
      <c r="X18" s="233" t="s">
        <v>119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120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8">
        <v>9</v>
      </c>
      <c r="B19" s="249" t="s">
        <v>143</v>
      </c>
      <c r="C19" s="257" t="s">
        <v>144</v>
      </c>
      <c r="D19" s="250" t="s">
        <v>126</v>
      </c>
      <c r="E19" s="251">
        <v>5</v>
      </c>
      <c r="F19" s="252"/>
      <c r="G19" s="253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3">
        <v>6.9999999999999994E-5</v>
      </c>
      <c r="O19" s="233">
        <f>ROUND(E19*N19,2)</f>
        <v>0</v>
      </c>
      <c r="P19" s="233">
        <v>2.1999999999999999E-2</v>
      </c>
      <c r="Q19" s="233">
        <f>ROUND(E19*P19,2)</f>
        <v>0.11</v>
      </c>
      <c r="R19" s="233"/>
      <c r="S19" s="233" t="s">
        <v>118</v>
      </c>
      <c r="T19" s="233" t="s">
        <v>118</v>
      </c>
      <c r="U19" s="233">
        <v>0.5</v>
      </c>
      <c r="V19" s="233">
        <f>ROUND(E19*U19,2)</f>
        <v>2.5</v>
      </c>
      <c r="W19" s="233"/>
      <c r="X19" s="233" t="s">
        <v>119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120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8">
        <v>10</v>
      </c>
      <c r="B20" s="249" t="s">
        <v>145</v>
      </c>
      <c r="C20" s="257" t="s">
        <v>146</v>
      </c>
      <c r="D20" s="250" t="s">
        <v>132</v>
      </c>
      <c r="E20" s="251">
        <v>6</v>
      </c>
      <c r="F20" s="252"/>
      <c r="G20" s="253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33">
        <v>5.0000000000000002E-5</v>
      </c>
      <c r="O20" s="233">
        <f>ROUND(E20*N20,2)</f>
        <v>0</v>
      </c>
      <c r="P20" s="233">
        <v>5.3200000000000001E-3</v>
      </c>
      <c r="Q20" s="233">
        <f>ROUND(E20*P20,2)</f>
        <v>0.03</v>
      </c>
      <c r="R20" s="233"/>
      <c r="S20" s="233" t="s">
        <v>118</v>
      </c>
      <c r="T20" s="233" t="s">
        <v>118</v>
      </c>
      <c r="U20" s="233">
        <v>0.10299999999999999</v>
      </c>
      <c r="V20" s="233">
        <f>ROUND(E20*U20,2)</f>
        <v>0.62</v>
      </c>
      <c r="W20" s="233"/>
      <c r="X20" s="233" t="s">
        <v>119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120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8">
        <v>11</v>
      </c>
      <c r="B21" s="249" t="s">
        <v>147</v>
      </c>
      <c r="C21" s="257" t="s">
        <v>148</v>
      </c>
      <c r="D21" s="250" t="s">
        <v>126</v>
      </c>
      <c r="E21" s="251">
        <v>12</v>
      </c>
      <c r="F21" s="252"/>
      <c r="G21" s="253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3">
        <v>2.0000000000000002E-5</v>
      </c>
      <c r="O21" s="233">
        <f>ROUND(E21*N21,2)</f>
        <v>0</v>
      </c>
      <c r="P21" s="233">
        <v>1.4E-2</v>
      </c>
      <c r="Q21" s="233">
        <f>ROUND(E21*P21,2)</f>
        <v>0.17</v>
      </c>
      <c r="R21" s="233"/>
      <c r="S21" s="233" t="s">
        <v>118</v>
      </c>
      <c r="T21" s="233" t="s">
        <v>118</v>
      </c>
      <c r="U21" s="233">
        <v>0.52</v>
      </c>
      <c r="V21" s="233">
        <f>ROUND(E21*U21,2)</f>
        <v>6.24</v>
      </c>
      <c r="W21" s="233"/>
      <c r="X21" s="233" t="s">
        <v>119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120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8">
        <v>12</v>
      </c>
      <c r="B22" s="249" t="s">
        <v>149</v>
      </c>
      <c r="C22" s="257" t="s">
        <v>150</v>
      </c>
      <c r="D22" s="250" t="s">
        <v>126</v>
      </c>
      <c r="E22" s="251">
        <v>12</v>
      </c>
      <c r="F22" s="252"/>
      <c r="G22" s="253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3">
        <v>1.7000000000000001E-4</v>
      </c>
      <c r="O22" s="233">
        <f>ROUND(E22*N22,2)</f>
        <v>0</v>
      </c>
      <c r="P22" s="233">
        <v>2.2000000000000001E-3</v>
      </c>
      <c r="Q22" s="233">
        <f>ROUND(E22*P22,2)</f>
        <v>0.03</v>
      </c>
      <c r="R22" s="233"/>
      <c r="S22" s="233" t="s">
        <v>118</v>
      </c>
      <c r="T22" s="233" t="s">
        <v>118</v>
      </c>
      <c r="U22" s="233">
        <v>0.312</v>
      </c>
      <c r="V22" s="233">
        <f>ROUND(E22*U22,2)</f>
        <v>3.74</v>
      </c>
      <c r="W22" s="233"/>
      <c r="X22" s="233" t="s">
        <v>119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120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8">
        <v>13</v>
      </c>
      <c r="B23" s="249" t="s">
        <v>151</v>
      </c>
      <c r="C23" s="257" t="s">
        <v>152</v>
      </c>
      <c r="D23" s="250" t="s">
        <v>126</v>
      </c>
      <c r="E23" s="251">
        <v>5</v>
      </c>
      <c r="F23" s="252"/>
      <c r="G23" s="253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3">
        <v>1.6000000000000001E-4</v>
      </c>
      <c r="O23" s="233">
        <f>ROUND(E23*N23,2)</f>
        <v>0</v>
      </c>
      <c r="P23" s="233">
        <v>4.9699999999999996E-3</v>
      </c>
      <c r="Q23" s="233">
        <f>ROUND(E23*P23,2)</f>
        <v>0.02</v>
      </c>
      <c r="R23" s="233"/>
      <c r="S23" s="233" t="s">
        <v>118</v>
      </c>
      <c r="T23" s="233" t="s">
        <v>118</v>
      </c>
      <c r="U23" s="233">
        <v>0.57199999999999995</v>
      </c>
      <c r="V23" s="233">
        <f>ROUND(E23*U23,2)</f>
        <v>2.86</v>
      </c>
      <c r="W23" s="233"/>
      <c r="X23" s="233" t="s">
        <v>119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120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8">
        <v>14</v>
      </c>
      <c r="B24" s="249" t="s">
        <v>153</v>
      </c>
      <c r="C24" s="257" t="s">
        <v>154</v>
      </c>
      <c r="D24" s="250" t="s">
        <v>126</v>
      </c>
      <c r="E24" s="251">
        <v>10</v>
      </c>
      <c r="F24" s="252"/>
      <c r="G24" s="253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3">
        <v>1.0000000000000001E-5</v>
      </c>
      <c r="O24" s="233">
        <f>ROUND(E24*N24,2)</f>
        <v>0</v>
      </c>
      <c r="P24" s="233">
        <v>4.0000000000000002E-4</v>
      </c>
      <c r="Q24" s="233">
        <f>ROUND(E24*P24,2)</f>
        <v>0</v>
      </c>
      <c r="R24" s="233"/>
      <c r="S24" s="233" t="s">
        <v>118</v>
      </c>
      <c r="T24" s="233" t="s">
        <v>118</v>
      </c>
      <c r="U24" s="233">
        <v>0.14599999999999999</v>
      </c>
      <c r="V24" s="233">
        <f>ROUND(E24*U24,2)</f>
        <v>1.46</v>
      </c>
      <c r="W24" s="233"/>
      <c r="X24" s="233" t="s">
        <v>119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120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8">
        <v>15</v>
      </c>
      <c r="B25" s="249" t="s">
        <v>155</v>
      </c>
      <c r="C25" s="257" t="s">
        <v>156</v>
      </c>
      <c r="D25" s="250" t="s">
        <v>157</v>
      </c>
      <c r="E25" s="251">
        <v>8</v>
      </c>
      <c r="F25" s="252"/>
      <c r="G25" s="253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3"/>
      <c r="S25" s="233" t="s">
        <v>118</v>
      </c>
      <c r="T25" s="233" t="s">
        <v>158</v>
      </c>
      <c r="U25" s="233">
        <v>5.1999999999999998E-2</v>
      </c>
      <c r="V25" s="233">
        <f>ROUND(E25*U25,2)</f>
        <v>0.42</v>
      </c>
      <c r="W25" s="233"/>
      <c r="X25" s="233" t="s">
        <v>119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120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8">
        <v>16</v>
      </c>
      <c r="B26" s="249" t="s">
        <v>159</v>
      </c>
      <c r="C26" s="257" t="s">
        <v>160</v>
      </c>
      <c r="D26" s="250" t="s">
        <v>157</v>
      </c>
      <c r="E26" s="251">
        <v>14</v>
      </c>
      <c r="F26" s="252"/>
      <c r="G26" s="253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 t="s">
        <v>118</v>
      </c>
      <c r="T26" s="233" t="s">
        <v>158</v>
      </c>
      <c r="U26" s="233">
        <v>1</v>
      </c>
      <c r="V26" s="233">
        <f>ROUND(E26*U26,2)</f>
        <v>14</v>
      </c>
      <c r="W26" s="233"/>
      <c r="X26" s="233" t="s">
        <v>119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120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5.5" x14ac:dyDescent="0.2">
      <c r="A27" s="236" t="s">
        <v>113</v>
      </c>
      <c r="B27" s="237" t="s">
        <v>68</v>
      </c>
      <c r="C27" s="256" t="s">
        <v>69</v>
      </c>
      <c r="D27" s="238"/>
      <c r="E27" s="239"/>
      <c r="F27" s="240"/>
      <c r="G27" s="241">
        <f>SUMIF(AG28:AG31,"&lt;&gt;NOR",G28:G31)</f>
        <v>0</v>
      </c>
      <c r="H27" s="235"/>
      <c r="I27" s="235">
        <f>SUM(I28:I31)</f>
        <v>0</v>
      </c>
      <c r="J27" s="235"/>
      <c r="K27" s="235">
        <f>SUM(K28:K31)</f>
        <v>0</v>
      </c>
      <c r="L27" s="235"/>
      <c r="M27" s="235">
        <f>SUM(M28:M31)</f>
        <v>0</v>
      </c>
      <c r="N27" s="235"/>
      <c r="O27" s="235">
        <f>SUM(O28:O31)</f>
        <v>0.01</v>
      </c>
      <c r="P27" s="235"/>
      <c r="Q27" s="235">
        <f>SUM(Q28:Q31)</f>
        <v>0</v>
      </c>
      <c r="R27" s="235"/>
      <c r="S27" s="235"/>
      <c r="T27" s="235"/>
      <c r="U27" s="235"/>
      <c r="V27" s="235">
        <f>SUM(V28:V31)</f>
        <v>65.66</v>
      </c>
      <c r="W27" s="235"/>
      <c r="X27" s="235"/>
      <c r="AG27" t="s">
        <v>114</v>
      </c>
    </row>
    <row r="28" spans="1:60" outlineLevel="1" x14ac:dyDescent="0.2">
      <c r="A28" s="248">
        <v>17</v>
      </c>
      <c r="B28" s="249" t="s">
        <v>161</v>
      </c>
      <c r="C28" s="257" t="s">
        <v>162</v>
      </c>
      <c r="D28" s="250" t="s">
        <v>163</v>
      </c>
      <c r="E28" s="251">
        <v>16</v>
      </c>
      <c r="F28" s="252"/>
      <c r="G28" s="253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3">
        <v>5.0000000000000001E-4</v>
      </c>
      <c r="O28" s="233">
        <f>ROUND(E28*N28,2)</f>
        <v>0.01</v>
      </c>
      <c r="P28" s="233">
        <v>0</v>
      </c>
      <c r="Q28" s="233">
        <f>ROUND(E28*P28,2)</f>
        <v>0</v>
      </c>
      <c r="R28" s="233"/>
      <c r="S28" s="233" t="s">
        <v>164</v>
      </c>
      <c r="T28" s="233" t="s">
        <v>158</v>
      </c>
      <c r="U28" s="233">
        <v>1.0389999999999999</v>
      </c>
      <c r="V28" s="233">
        <f>ROUND(E28*U28,2)</f>
        <v>16.62</v>
      </c>
      <c r="W28" s="233"/>
      <c r="X28" s="233" t="s">
        <v>165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166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48">
        <v>18</v>
      </c>
      <c r="B29" s="249" t="s">
        <v>167</v>
      </c>
      <c r="C29" s="257" t="s">
        <v>168</v>
      </c>
      <c r="D29" s="250" t="s">
        <v>157</v>
      </c>
      <c r="E29" s="251">
        <v>18</v>
      </c>
      <c r="F29" s="252"/>
      <c r="G29" s="253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3">
        <v>0</v>
      </c>
      <c r="O29" s="233">
        <f>ROUND(E29*N29,2)</f>
        <v>0</v>
      </c>
      <c r="P29" s="233">
        <v>0</v>
      </c>
      <c r="Q29" s="233">
        <f>ROUND(E29*P29,2)</f>
        <v>0</v>
      </c>
      <c r="R29" s="233" t="s">
        <v>169</v>
      </c>
      <c r="S29" s="233" t="s">
        <v>118</v>
      </c>
      <c r="T29" s="233" t="s">
        <v>158</v>
      </c>
      <c r="U29" s="233">
        <v>1</v>
      </c>
      <c r="V29" s="233">
        <f>ROUND(E29*U29,2)</f>
        <v>18</v>
      </c>
      <c r="W29" s="233"/>
      <c r="X29" s="233" t="s">
        <v>170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171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8">
        <v>19</v>
      </c>
      <c r="B30" s="249" t="s">
        <v>172</v>
      </c>
      <c r="C30" s="257" t="s">
        <v>173</v>
      </c>
      <c r="D30" s="250" t="s">
        <v>157</v>
      </c>
      <c r="E30" s="251">
        <v>6</v>
      </c>
      <c r="F30" s="252"/>
      <c r="G30" s="253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3" t="s">
        <v>169</v>
      </c>
      <c r="S30" s="233" t="s">
        <v>118</v>
      </c>
      <c r="T30" s="233" t="s">
        <v>158</v>
      </c>
      <c r="U30" s="233">
        <v>1</v>
      </c>
      <c r="V30" s="233">
        <f>ROUND(E30*U30,2)</f>
        <v>6</v>
      </c>
      <c r="W30" s="233"/>
      <c r="X30" s="233" t="s">
        <v>170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171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8">
        <v>20</v>
      </c>
      <c r="B31" s="249" t="s">
        <v>174</v>
      </c>
      <c r="C31" s="257" t="s">
        <v>175</v>
      </c>
      <c r="D31" s="250" t="s">
        <v>157</v>
      </c>
      <c r="E31" s="251">
        <v>24</v>
      </c>
      <c r="F31" s="252"/>
      <c r="G31" s="253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 t="s">
        <v>169</v>
      </c>
      <c r="S31" s="233" t="s">
        <v>118</v>
      </c>
      <c r="T31" s="233" t="s">
        <v>158</v>
      </c>
      <c r="U31" s="233">
        <v>1.04325</v>
      </c>
      <c r="V31" s="233">
        <f>ROUND(E31*U31,2)</f>
        <v>25.04</v>
      </c>
      <c r="W31" s="233"/>
      <c r="X31" s="233" t="s">
        <v>170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171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x14ac:dyDescent="0.2">
      <c r="A32" s="236" t="s">
        <v>113</v>
      </c>
      <c r="B32" s="237" t="s">
        <v>72</v>
      </c>
      <c r="C32" s="256" t="s">
        <v>73</v>
      </c>
      <c r="D32" s="238"/>
      <c r="E32" s="239"/>
      <c r="F32" s="240"/>
      <c r="G32" s="241">
        <f>SUMIF(AG33:AG43,"&lt;&gt;NOR",G33:G43)</f>
        <v>0</v>
      </c>
      <c r="H32" s="235"/>
      <c r="I32" s="235">
        <f>SUM(I33:I43)</f>
        <v>0</v>
      </c>
      <c r="J32" s="235"/>
      <c r="K32" s="235">
        <f>SUM(K33:K43)</f>
        <v>0</v>
      </c>
      <c r="L32" s="235"/>
      <c r="M32" s="235">
        <f>SUM(M33:M43)</f>
        <v>0</v>
      </c>
      <c r="N32" s="235"/>
      <c r="O32" s="235">
        <f>SUM(O33:O43)</f>
        <v>0.14000000000000001</v>
      </c>
      <c r="P32" s="235"/>
      <c r="Q32" s="235">
        <f>SUM(Q33:Q43)</f>
        <v>0</v>
      </c>
      <c r="R32" s="235"/>
      <c r="S32" s="235"/>
      <c r="T32" s="235"/>
      <c r="U32" s="235"/>
      <c r="V32" s="235">
        <f>SUM(V33:V43)</f>
        <v>11.96</v>
      </c>
      <c r="W32" s="235"/>
      <c r="X32" s="235"/>
      <c r="AG32" t="s">
        <v>114</v>
      </c>
    </row>
    <row r="33" spans="1:60" outlineLevel="1" x14ac:dyDescent="0.2">
      <c r="A33" s="248">
        <v>21</v>
      </c>
      <c r="B33" s="249" t="s">
        <v>176</v>
      </c>
      <c r="C33" s="257" t="s">
        <v>177</v>
      </c>
      <c r="D33" s="250" t="s">
        <v>132</v>
      </c>
      <c r="E33" s="251">
        <v>7</v>
      </c>
      <c r="F33" s="252"/>
      <c r="G33" s="253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 t="s">
        <v>118</v>
      </c>
      <c r="T33" s="233" t="s">
        <v>118</v>
      </c>
      <c r="U33" s="233">
        <v>0.13500000000000001</v>
      </c>
      <c r="V33" s="233">
        <f>ROUND(E33*U33,2)</f>
        <v>0.95</v>
      </c>
      <c r="W33" s="233"/>
      <c r="X33" s="233" t="s">
        <v>119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120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8">
        <v>22</v>
      </c>
      <c r="B34" s="249" t="s">
        <v>178</v>
      </c>
      <c r="C34" s="257" t="s">
        <v>179</v>
      </c>
      <c r="D34" s="250" t="s">
        <v>132</v>
      </c>
      <c r="E34" s="251">
        <v>39</v>
      </c>
      <c r="F34" s="252"/>
      <c r="G34" s="253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3"/>
      <c r="S34" s="233" t="s">
        <v>118</v>
      </c>
      <c r="T34" s="233" t="s">
        <v>118</v>
      </c>
      <c r="U34" s="233">
        <v>0.19500000000000001</v>
      </c>
      <c r="V34" s="233">
        <f>ROUND(E34*U34,2)</f>
        <v>7.61</v>
      </c>
      <c r="W34" s="233"/>
      <c r="X34" s="233" t="s">
        <v>119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120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48">
        <v>23</v>
      </c>
      <c r="B35" s="249" t="s">
        <v>180</v>
      </c>
      <c r="C35" s="257" t="s">
        <v>181</v>
      </c>
      <c r="D35" s="250" t="s">
        <v>126</v>
      </c>
      <c r="E35" s="251">
        <v>11</v>
      </c>
      <c r="F35" s="252"/>
      <c r="G35" s="253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3"/>
      <c r="S35" s="233" t="s">
        <v>118</v>
      </c>
      <c r="T35" s="233" t="s">
        <v>118</v>
      </c>
      <c r="U35" s="233">
        <v>0.14000000000000001</v>
      </c>
      <c r="V35" s="233">
        <f>ROUND(E35*U35,2)</f>
        <v>1.54</v>
      </c>
      <c r="W35" s="233"/>
      <c r="X35" s="233" t="s">
        <v>119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120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8">
        <v>24</v>
      </c>
      <c r="B36" s="249" t="s">
        <v>182</v>
      </c>
      <c r="C36" s="257" t="s">
        <v>183</v>
      </c>
      <c r="D36" s="250" t="s">
        <v>132</v>
      </c>
      <c r="E36" s="251">
        <v>8</v>
      </c>
      <c r="F36" s="252"/>
      <c r="G36" s="253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3">
        <v>0</v>
      </c>
      <c r="O36" s="233">
        <f>ROUND(E36*N36,2)</f>
        <v>0</v>
      </c>
      <c r="P36" s="233">
        <v>0</v>
      </c>
      <c r="Q36" s="233">
        <f>ROUND(E36*P36,2)</f>
        <v>0</v>
      </c>
      <c r="R36" s="233"/>
      <c r="S36" s="233" t="s">
        <v>164</v>
      </c>
      <c r="T36" s="233" t="s">
        <v>184</v>
      </c>
      <c r="U36" s="233">
        <v>0.23300000000000001</v>
      </c>
      <c r="V36" s="233">
        <f>ROUND(E36*U36,2)</f>
        <v>1.86</v>
      </c>
      <c r="W36" s="233"/>
      <c r="X36" s="233" t="s">
        <v>119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120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8">
        <v>25</v>
      </c>
      <c r="B37" s="249" t="s">
        <v>185</v>
      </c>
      <c r="C37" s="257" t="s">
        <v>186</v>
      </c>
      <c r="D37" s="250" t="s">
        <v>126</v>
      </c>
      <c r="E37" s="251">
        <v>5</v>
      </c>
      <c r="F37" s="252"/>
      <c r="G37" s="253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3" t="s">
        <v>127</v>
      </c>
      <c r="S37" s="233" t="s">
        <v>118</v>
      </c>
      <c r="T37" s="233" t="s">
        <v>118</v>
      </c>
      <c r="U37" s="233">
        <v>0</v>
      </c>
      <c r="V37" s="233">
        <f>ROUND(E37*U37,2)</f>
        <v>0</v>
      </c>
      <c r="W37" s="233"/>
      <c r="X37" s="233" t="s">
        <v>128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129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48">
        <v>26</v>
      </c>
      <c r="B38" s="249" t="s">
        <v>187</v>
      </c>
      <c r="C38" s="257" t="s">
        <v>188</v>
      </c>
      <c r="D38" s="250" t="s">
        <v>117</v>
      </c>
      <c r="E38" s="251">
        <v>6.5</v>
      </c>
      <c r="F38" s="252"/>
      <c r="G38" s="253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3">
        <v>0.01</v>
      </c>
      <c r="O38" s="233">
        <f>ROUND(E38*N38,2)</f>
        <v>7.0000000000000007E-2</v>
      </c>
      <c r="P38" s="233">
        <v>0</v>
      </c>
      <c r="Q38" s="233">
        <f>ROUND(E38*P38,2)</f>
        <v>0</v>
      </c>
      <c r="R38" s="233" t="s">
        <v>127</v>
      </c>
      <c r="S38" s="233" t="s">
        <v>118</v>
      </c>
      <c r="T38" s="233" t="s">
        <v>118</v>
      </c>
      <c r="U38" s="233">
        <v>0</v>
      </c>
      <c r="V38" s="233">
        <f>ROUND(E38*U38,2)</f>
        <v>0</v>
      </c>
      <c r="W38" s="233"/>
      <c r="X38" s="233" t="s">
        <v>128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129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33.75" outlineLevel="1" x14ac:dyDescent="0.2">
      <c r="A39" s="248">
        <v>27</v>
      </c>
      <c r="B39" s="249" t="s">
        <v>189</v>
      </c>
      <c r="C39" s="257" t="s">
        <v>190</v>
      </c>
      <c r="D39" s="250" t="s">
        <v>132</v>
      </c>
      <c r="E39" s="251">
        <v>6</v>
      </c>
      <c r="F39" s="252"/>
      <c r="G39" s="253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3">
        <v>3.4000000000000002E-4</v>
      </c>
      <c r="O39" s="233">
        <f>ROUND(E39*N39,2)</f>
        <v>0</v>
      </c>
      <c r="P39" s="233">
        <v>0</v>
      </c>
      <c r="Q39" s="233">
        <f>ROUND(E39*P39,2)</f>
        <v>0</v>
      </c>
      <c r="R39" s="233" t="s">
        <v>127</v>
      </c>
      <c r="S39" s="233" t="s">
        <v>118</v>
      </c>
      <c r="T39" s="233" t="s">
        <v>118</v>
      </c>
      <c r="U39" s="233">
        <v>0</v>
      </c>
      <c r="V39" s="233">
        <f>ROUND(E39*U39,2)</f>
        <v>0</v>
      </c>
      <c r="W39" s="233"/>
      <c r="X39" s="233" t="s">
        <v>128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129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33.75" outlineLevel="1" x14ac:dyDescent="0.2">
      <c r="A40" s="248">
        <v>28</v>
      </c>
      <c r="B40" s="249" t="s">
        <v>191</v>
      </c>
      <c r="C40" s="257" t="s">
        <v>192</v>
      </c>
      <c r="D40" s="250" t="s">
        <v>132</v>
      </c>
      <c r="E40" s="251">
        <v>1</v>
      </c>
      <c r="F40" s="252"/>
      <c r="G40" s="253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3">
        <v>6.9999999999999994E-5</v>
      </c>
      <c r="O40" s="233">
        <f>ROUND(E40*N40,2)</f>
        <v>0</v>
      </c>
      <c r="P40" s="233">
        <v>0</v>
      </c>
      <c r="Q40" s="233">
        <f>ROUND(E40*P40,2)</f>
        <v>0</v>
      </c>
      <c r="R40" s="233" t="s">
        <v>127</v>
      </c>
      <c r="S40" s="233" t="s">
        <v>118</v>
      </c>
      <c r="T40" s="233" t="s">
        <v>118</v>
      </c>
      <c r="U40" s="233">
        <v>0</v>
      </c>
      <c r="V40" s="233">
        <f>ROUND(E40*U40,2)</f>
        <v>0</v>
      </c>
      <c r="W40" s="233"/>
      <c r="X40" s="233" t="s">
        <v>128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129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33.75" outlineLevel="1" x14ac:dyDescent="0.2">
      <c r="A41" s="248">
        <v>29</v>
      </c>
      <c r="B41" s="249" t="s">
        <v>193</v>
      </c>
      <c r="C41" s="257" t="s">
        <v>194</v>
      </c>
      <c r="D41" s="250" t="s">
        <v>132</v>
      </c>
      <c r="E41" s="251">
        <v>9</v>
      </c>
      <c r="F41" s="252"/>
      <c r="G41" s="253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3">
        <v>1.17E-3</v>
      </c>
      <c r="O41" s="233">
        <f>ROUND(E41*N41,2)</f>
        <v>0.01</v>
      </c>
      <c r="P41" s="233">
        <v>0</v>
      </c>
      <c r="Q41" s="233">
        <f>ROUND(E41*P41,2)</f>
        <v>0</v>
      </c>
      <c r="R41" s="233" t="s">
        <v>127</v>
      </c>
      <c r="S41" s="233" t="s">
        <v>118</v>
      </c>
      <c r="T41" s="233" t="s">
        <v>118</v>
      </c>
      <c r="U41" s="233">
        <v>0</v>
      </c>
      <c r="V41" s="233">
        <f>ROUND(E41*U41,2)</f>
        <v>0</v>
      </c>
      <c r="W41" s="233"/>
      <c r="X41" s="233" t="s">
        <v>128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129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ht="33.75" outlineLevel="1" x14ac:dyDescent="0.2">
      <c r="A42" s="242">
        <v>30</v>
      </c>
      <c r="B42" s="243" t="s">
        <v>195</v>
      </c>
      <c r="C42" s="258" t="s">
        <v>196</v>
      </c>
      <c r="D42" s="244" t="s">
        <v>132</v>
      </c>
      <c r="E42" s="245">
        <v>30</v>
      </c>
      <c r="F42" s="246"/>
      <c r="G42" s="247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3">
        <v>1.99E-3</v>
      </c>
      <c r="O42" s="233">
        <f>ROUND(E42*N42,2)</f>
        <v>0.06</v>
      </c>
      <c r="P42" s="233">
        <v>0</v>
      </c>
      <c r="Q42" s="233">
        <f>ROUND(E42*P42,2)</f>
        <v>0</v>
      </c>
      <c r="R42" s="233" t="s">
        <v>127</v>
      </c>
      <c r="S42" s="233" t="s">
        <v>118</v>
      </c>
      <c r="T42" s="233" t="s">
        <v>184</v>
      </c>
      <c r="U42" s="233">
        <v>0</v>
      </c>
      <c r="V42" s="233">
        <f>ROUND(E42*U42,2)</f>
        <v>0</v>
      </c>
      <c r="W42" s="233"/>
      <c r="X42" s="233" t="s">
        <v>128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129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30">
        <v>31</v>
      </c>
      <c r="B43" s="231" t="s">
        <v>197</v>
      </c>
      <c r="C43" s="259" t="s">
        <v>198</v>
      </c>
      <c r="D43" s="232" t="s">
        <v>0</v>
      </c>
      <c r="E43" s="254"/>
      <c r="F43" s="234"/>
      <c r="G43" s="233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3"/>
      <c r="S43" s="233" t="s">
        <v>118</v>
      </c>
      <c r="T43" s="233" t="s">
        <v>118</v>
      </c>
      <c r="U43" s="233">
        <v>0</v>
      </c>
      <c r="V43" s="233">
        <f>ROUND(E43*U43,2)</f>
        <v>0</v>
      </c>
      <c r="W43" s="233"/>
      <c r="X43" s="233" t="s">
        <v>199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200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x14ac:dyDescent="0.2">
      <c r="A44" s="236" t="s">
        <v>113</v>
      </c>
      <c r="B44" s="237" t="s">
        <v>74</v>
      </c>
      <c r="C44" s="256" t="s">
        <v>75</v>
      </c>
      <c r="D44" s="238"/>
      <c r="E44" s="239"/>
      <c r="F44" s="240"/>
      <c r="G44" s="241">
        <f>SUMIF(AG45:AG58,"&lt;&gt;NOR",G45:G58)</f>
        <v>0</v>
      </c>
      <c r="H44" s="235"/>
      <c r="I44" s="235">
        <f>SUM(I45:I58)</f>
        <v>0</v>
      </c>
      <c r="J44" s="235"/>
      <c r="K44" s="235">
        <f>SUM(K45:K58)</f>
        <v>0</v>
      </c>
      <c r="L44" s="235"/>
      <c r="M44" s="235">
        <f>SUM(M45:M58)</f>
        <v>0</v>
      </c>
      <c r="N44" s="235"/>
      <c r="O44" s="235">
        <f>SUM(O45:O58)</f>
        <v>0.45000000000000007</v>
      </c>
      <c r="P44" s="235"/>
      <c r="Q44" s="235">
        <f>SUM(Q45:Q58)</f>
        <v>0</v>
      </c>
      <c r="R44" s="235"/>
      <c r="S44" s="235"/>
      <c r="T44" s="235"/>
      <c r="U44" s="235"/>
      <c r="V44" s="235">
        <f>SUM(V45:V58)</f>
        <v>20.150000000000002</v>
      </c>
      <c r="W44" s="235"/>
      <c r="X44" s="235"/>
      <c r="AG44" t="s">
        <v>114</v>
      </c>
    </row>
    <row r="45" spans="1:60" outlineLevel="1" x14ac:dyDescent="0.2">
      <c r="A45" s="248">
        <v>32</v>
      </c>
      <c r="B45" s="249" t="s">
        <v>201</v>
      </c>
      <c r="C45" s="257" t="s">
        <v>202</v>
      </c>
      <c r="D45" s="250" t="s">
        <v>126</v>
      </c>
      <c r="E45" s="251">
        <v>2</v>
      </c>
      <c r="F45" s="252"/>
      <c r="G45" s="253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3">
        <v>8.2769999999999996E-2</v>
      </c>
      <c r="O45" s="233">
        <f>ROUND(E45*N45,2)</f>
        <v>0.17</v>
      </c>
      <c r="P45" s="233">
        <v>0</v>
      </c>
      <c r="Q45" s="233">
        <f>ROUND(E45*P45,2)</f>
        <v>0</v>
      </c>
      <c r="R45" s="233"/>
      <c r="S45" s="233" t="s">
        <v>118</v>
      </c>
      <c r="T45" s="233" t="s">
        <v>118</v>
      </c>
      <c r="U45" s="233">
        <v>3.8180000000000001</v>
      </c>
      <c r="V45" s="233">
        <f>ROUND(E45*U45,2)</f>
        <v>7.64</v>
      </c>
      <c r="W45" s="233"/>
      <c r="X45" s="233" t="s">
        <v>119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120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8">
        <v>33</v>
      </c>
      <c r="B46" s="249" t="s">
        <v>203</v>
      </c>
      <c r="C46" s="257" t="s">
        <v>204</v>
      </c>
      <c r="D46" s="250" t="s">
        <v>126</v>
      </c>
      <c r="E46" s="251">
        <v>8</v>
      </c>
      <c r="F46" s="252"/>
      <c r="G46" s="253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3">
        <v>9.7599999999999996E-3</v>
      </c>
      <c r="O46" s="233">
        <f>ROUND(E46*N46,2)</f>
        <v>0.08</v>
      </c>
      <c r="P46" s="233">
        <v>0</v>
      </c>
      <c r="Q46" s="233">
        <f>ROUND(E46*P46,2)</f>
        <v>0</v>
      </c>
      <c r="R46" s="233"/>
      <c r="S46" s="233" t="s">
        <v>118</v>
      </c>
      <c r="T46" s="233" t="s">
        <v>118</v>
      </c>
      <c r="U46" s="233">
        <v>0.109</v>
      </c>
      <c r="V46" s="233">
        <f>ROUND(E46*U46,2)</f>
        <v>0.87</v>
      </c>
      <c r="W46" s="233"/>
      <c r="X46" s="233" t="s">
        <v>119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120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8">
        <v>34</v>
      </c>
      <c r="B47" s="249" t="s">
        <v>205</v>
      </c>
      <c r="C47" s="257" t="s">
        <v>206</v>
      </c>
      <c r="D47" s="250" t="s">
        <v>126</v>
      </c>
      <c r="E47" s="251">
        <v>4</v>
      </c>
      <c r="F47" s="252"/>
      <c r="G47" s="253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3">
        <v>7.7999999999999999E-4</v>
      </c>
      <c r="O47" s="233">
        <f>ROUND(E47*N47,2)</f>
        <v>0</v>
      </c>
      <c r="P47" s="233">
        <v>0</v>
      </c>
      <c r="Q47" s="233">
        <f>ROUND(E47*P47,2)</f>
        <v>0</v>
      </c>
      <c r="R47" s="233"/>
      <c r="S47" s="233" t="s">
        <v>118</v>
      </c>
      <c r="T47" s="233" t="s">
        <v>118</v>
      </c>
      <c r="U47" s="233">
        <v>0.374</v>
      </c>
      <c r="V47" s="233">
        <f>ROUND(E47*U47,2)</f>
        <v>1.5</v>
      </c>
      <c r="W47" s="233"/>
      <c r="X47" s="233" t="s">
        <v>119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120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8">
        <v>35</v>
      </c>
      <c r="B48" s="249" t="s">
        <v>207</v>
      </c>
      <c r="C48" s="257" t="s">
        <v>208</v>
      </c>
      <c r="D48" s="250" t="s">
        <v>126</v>
      </c>
      <c r="E48" s="251">
        <v>6</v>
      </c>
      <c r="F48" s="252"/>
      <c r="G48" s="253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3">
        <v>1.58E-3</v>
      </c>
      <c r="O48" s="233">
        <f>ROUND(E48*N48,2)</f>
        <v>0.01</v>
      </c>
      <c r="P48" s="233">
        <v>0</v>
      </c>
      <c r="Q48" s="233">
        <f>ROUND(E48*P48,2)</f>
        <v>0</v>
      </c>
      <c r="R48" s="233"/>
      <c r="S48" s="233" t="s">
        <v>118</v>
      </c>
      <c r="T48" s="233" t="s">
        <v>118</v>
      </c>
      <c r="U48" s="233">
        <v>0.53</v>
      </c>
      <c r="V48" s="233">
        <f>ROUND(E48*U48,2)</f>
        <v>3.18</v>
      </c>
      <c r="W48" s="233"/>
      <c r="X48" s="233" t="s">
        <v>119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120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8">
        <v>36</v>
      </c>
      <c r="B49" s="249" t="s">
        <v>209</v>
      </c>
      <c r="C49" s="257" t="s">
        <v>210</v>
      </c>
      <c r="D49" s="250" t="s">
        <v>126</v>
      </c>
      <c r="E49" s="251">
        <v>2</v>
      </c>
      <c r="F49" s="252"/>
      <c r="G49" s="253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3">
        <v>3.3800000000000002E-3</v>
      </c>
      <c r="O49" s="233">
        <f>ROUND(E49*N49,2)</f>
        <v>0.01</v>
      </c>
      <c r="P49" s="233">
        <v>0</v>
      </c>
      <c r="Q49" s="233">
        <f>ROUND(E49*P49,2)</f>
        <v>0</v>
      </c>
      <c r="R49" s="233"/>
      <c r="S49" s="233" t="s">
        <v>118</v>
      </c>
      <c r="T49" s="233" t="s">
        <v>184</v>
      </c>
      <c r="U49" s="233">
        <v>0.749</v>
      </c>
      <c r="V49" s="233">
        <f>ROUND(E49*U49,2)</f>
        <v>1.5</v>
      </c>
      <c r="W49" s="233"/>
      <c r="X49" s="233" t="s">
        <v>119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120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8">
        <v>37</v>
      </c>
      <c r="B50" s="249" t="s">
        <v>211</v>
      </c>
      <c r="C50" s="257" t="s">
        <v>212</v>
      </c>
      <c r="D50" s="250" t="s">
        <v>126</v>
      </c>
      <c r="E50" s="251">
        <v>2</v>
      </c>
      <c r="F50" s="252"/>
      <c r="G50" s="253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3">
        <v>6.6350000000000006E-2</v>
      </c>
      <c r="O50" s="233">
        <f>ROUND(E50*N50,2)</f>
        <v>0.13</v>
      </c>
      <c r="P50" s="233">
        <v>0</v>
      </c>
      <c r="Q50" s="233">
        <f>ROUND(E50*P50,2)</f>
        <v>0</v>
      </c>
      <c r="R50" s="233"/>
      <c r="S50" s="233" t="s">
        <v>118</v>
      </c>
      <c r="T50" s="233" t="s">
        <v>118</v>
      </c>
      <c r="U50" s="233">
        <v>0.88</v>
      </c>
      <c r="V50" s="233">
        <f>ROUND(E50*U50,2)</f>
        <v>1.76</v>
      </c>
      <c r="W50" s="233"/>
      <c r="X50" s="233" t="s">
        <v>119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120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8">
        <v>38</v>
      </c>
      <c r="B51" s="249" t="s">
        <v>213</v>
      </c>
      <c r="C51" s="257" t="s">
        <v>214</v>
      </c>
      <c r="D51" s="250" t="s">
        <v>126</v>
      </c>
      <c r="E51" s="251">
        <v>8</v>
      </c>
      <c r="F51" s="252"/>
      <c r="G51" s="253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3">
        <v>2.3800000000000002E-3</v>
      </c>
      <c r="O51" s="233">
        <f>ROUND(E51*N51,2)</f>
        <v>0.02</v>
      </c>
      <c r="P51" s="233">
        <v>0</v>
      </c>
      <c r="Q51" s="233">
        <f>ROUND(E51*P51,2)</f>
        <v>0</v>
      </c>
      <c r="R51" s="233"/>
      <c r="S51" s="233" t="s">
        <v>118</v>
      </c>
      <c r="T51" s="233" t="s">
        <v>118</v>
      </c>
      <c r="U51" s="233">
        <v>0.109</v>
      </c>
      <c r="V51" s="233">
        <f>ROUND(E51*U51,2)</f>
        <v>0.87</v>
      </c>
      <c r="W51" s="233"/>
      <c r="X51" s="233" t="s">
        <v>119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120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8">
        <v>39</v>
      </c>
      <c r="B52" s="249" t="s">
        <v>215</v>
      </c>
      <c r="C52" s="257" t="s">
        <v>216</v>
      </c>
      <c r="D52" s="250" t="s">
        <v>123</v>
      </c>
      <c r="E52" s="251">
        <v>12</v>
      </c>
      <c r="F52" s="252"/>
      <c r="G52" s="253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3">
        <v>1.1299999999999999E-3</v>
      </c>
      <c r="O52" s="233">
        <f>ROUND(E52*N52,2)</f>
        <v>0.01</v>
      </c>
      <c r="P52" s="233">
        <v>0</v>
      </c>
      <c r="Q52" s="233">
        <f>ROUND(E52*P52,2)</f>
        <v>0</v>
      </c>
      <c r="R52" s="233"/>
      <c r="S52" s="233" t="s">
        <v>118</v>
      </c>
      <c r="T52" s="233" t="s">
        <v>118</v>
      </c>
      <c r="U52" s="233">
        <v>0.114</v>
      </c>
      <c r="V52" s="233">
        <f>ROUND(E52*U52,2)</f>
        <v>1.37</v>
      </c>
      <c r="W52" s="233"/>
      <c r="X52" s="233" t="s">
        <v>119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140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8">
        <v>40</v>
      </c>
      <c r="B53" s="249" t="s">
        <v>217</v>
      </c>
      <c r="C53" s="257" t="s">
        <v>218</v>
      </c>
      <c r="D53" s="250" t="s">
        <v>123</v>
      </c>
      <c r="E53" s="251">
        <v>5</v>
      </c>
      <c r="F53" s="252"/>
      <c r="G53" s="253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3">
        <v>0</v>
      </c>
      <c r="O53" s="233">
        <f>ROUND(E53*N53,2)</f>
        <v>0</v>
      </c>
      <c r="P53" s="233">
        <v>0</v>
      </c>
      <c r="Q53" s="233">
        <f>ROUND(E53*P53,2)</f>
        <v>0</v>
      </c>
      <c r="R53" s="233"/>
      <c r="S53" s="233" t="s">
        <v>118</v>
      </c>
      <c r="T53" s="233" t="s">
        <v>184</v>
      </c>
      <c r="U53" s="233">
        <v>0.28100000000000003</v>
      </c>
      <c r="V53" s="233">
        <f>ROUND(E53*U53,2)</f>
        <v>1.41</v>
      </c>
      <c r="W53" s="233"/>
      <c r="X53" s="233" t="s">
        <v>119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120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48">
        <v>41</v>
      </c>
      <c r="B54" s="249" t="s">
        <v>219</v>
      </c>
      <c r="C54" s="257" t="s">
        <v>220</v>
      </c>
      <c r="D54" s="250" t="s">
        <v>126</v>
      </c>
      <c r="E54" s="251">
        <v>1</v>
      </c>
      <c r="F54" s="252"/>
      <c r="G54" s="253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3">
        <v>8.9999999999999998E-4</v>
      </c>
      <c r="O54" s="233">
        <f>ROUND(E54*N54,2)</f>
        <v>0</v>
      </c>
      <c r="P54" s="233">
        <v>0</v>
      </c>
      <c r="Q54" s="233">
        <f>ROUND(E54*P54,2)</f>
        <v>0</v>
      </c>
      <c r="R54" s="233" t="s">
        <v>127</v>
      </c>
      <c r="S54" s="233" t="s">
        <v>118</v>
      </c>
      <c r="T54" s="233" t="s">
        <v>118</v>
      </c>
      <c r="U54" s="233">
        <v>0</v>
      </c>
      <c r="V54" s="233">
        <f>ROUND(E54*U54,2)</f>
        <v>0</v>
      </c>
      <c r="W54" s="233"/>
      <c r="X54" s="233" t="s">
        <v>128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129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48">
        <v>42</v>
      </c>
      <c r="B55" s="249" t="s">
        <v>221</v>
      </c>
      <c r="C55" s="257" t="s">
        <v>222</v>
      </c>
      <c r="D55" s="250" t="s">
        <v>126</v>
      </c>
      <c r="E55" s="251">
        <v>1</v>
      </c>
      <c r="F55" s="252"/>
      <c r="G55" s="253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3">
        <v>8.0000000000000007E-5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 t="s">
        <v>118</v>
      </c>
      <c r="T55" s="233" t="s">
        <v>184</v>
      </c>
      <c r="U55" s="233">
        <v>5.0999999999999997E-2</v>
      </c>
      <c r="V55" s="233">
        <f>ROUND(E55*U55,2)</f>
        <v>0.05</v>
      </c>
      <c r="W55" s="233"/>
      <c r="X55" s="233" t="s">
        <v>119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120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33.75" outlineLevel="1" x14ac:dyDescent="0.2">
      <c r="A56" s="248">
        <v>43</v>
      </c>
      <c r="B56" s="249" t="s">
        <v>223</v>
      </c>
      <c r="C56" s="257" t="s">
        <v>224</v>
      </c>
      <c r="D56" s="250" t="s">
        <v>126</v>
      </c>
      <c r="E56" s="251">
        <v>1</v>
      </c>
      <c r="F56" s="252"/>
      <c r="G56" s="253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3">
        <v>5.0200000000000002E-3</v>
      </c>
      <c r="O56" s="233">
        <f>ROUND(E56*N56,2)</f>
        <v>0.01</v>
      </c>
      <c r="P56" s="233">
        <v>0</v>
      </c>
      <c r="Q56" s="233">
        <f>ROUND(E56*P56,2)</f>
        <v>0</v>
      </c>
      <c r="R56" s="233"/>
      <c r="S56" s="233" t="s">
        <v>164</v>
      </c>
      <c r="T56" s="233" t="s">
        <v>158</v>
      </c>
      <c r="U56" s="233">
        <v>0</v>
      </c>
      <c r="V56" s="233">
        <f>ROUND(E56*U56,2)</f>
        <v>0</v>
      </c>
      <c r="W56" s="233"/>
      <c r="X56" s="233" t="s">
        <v>128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129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33.75" outlineLevel="1" x14ac:dyDescent="0.2">
      <c r="A57" s="242">
        <v>44</v>
      </c>
      <c r="B57" s="243" t="s">
        <v>225</v>
      </c>
      <c r="C57" s="258" t="s">
        <v>226</v>
      </c>
      <c r="D57" s="244" t="s">
        <v>126</v>
      </c>
      <c r="E57" s="245">
        <v>2</v>
      </c>
      <c r="F57" s="246"/>
      <c r="G57" s="247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3">
        <v>5.0200000000000002E-3</v>
      </c>
      <c r="O57" s="233">
        <f>ROUND(E57*N57,2)</f>
        <v>0.01</v>
      </c>
      <c r="P57" s="233">
        <v>0</v>
      </c>
      <c r="Q57" s="233">
        <f>ROUND(E57*P57,2)</f>
        <v>0</v>
      </c>
      <c r="R57" s="233"/>
      <c r="S57" s="233" t="s">
        <v>164</v>
      </c>
      <c r="T57" s="233" t="s">
        <v>158</v>
      </c>
      <c r="U57" s="233">
        <v>0</v>
      </c>
      <c r="V57" s="233">
        <f>ROUND(E57*U57,2)</f>
        <v>0</v>
      </c>
      <c r="W57" s="233"/>
      <c r="X57" s="233" t="s">
        <v>128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129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30">
        <v>45</v>
      </c>
      <c r="B58" s="231" t="s">
        <v>227</v>
      </c>
      <c r="C58" s="259" t="s">
        <v>228</v>
      </c>
      <c r="D58" s="232" t="s">
        <v>0</v>
      </c>
      <c r="E58" s="254"/>
      <c r="F58" s="234"/>
      <c r="G58" s="233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3">
        <v>0</v>
      </c>
      <c r="O58" s="233">
        <f>ROUND(E58*N58,2)</f>
        <v>0</v>
      </c>
      <c r="P58" s="233">
        <v>0</v>
      </c>
      <c r="Q58" s="233">
        <f>ROUND(E58*P58,2)</f>
        <v>0</v>
      </c>
      <c r="R58" s="233"/>
      <c r="S58" s="233" t="s">
        <v>118</v>
      </c>
      <c r="T58" s="233" t="s">
        <v>118</v>
      </c>
      <c r="U58" s="233">
        <v>0</v>
      </c>
      <c r="V58" s="233">
        <f>ROUND(E58*U58,2)</f>
        <v>0</v>
      </c>
      <c r="W58" s="233"/>
      <c r="X58" s="233" t="s">
        <v>199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200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236" t="s">
        <v>113</v>
      </c>
      <c r="B59" s="237" t="s">
        <v>76</v>
      </c>
      <c r="C59" s="256" t="s">
        <v>77</v>
      </c>
      <c r="D59" s="238"/>
      <c r="E59" s="239"/>
      <c r="F59" s="240"/>
      <c r="G59" s="241">
        <f>SUMIF(AG60:AG72,"&lt;&gt;NOR",G60:G72)</f>
        <v>0</v>
      </c>
      <c r="H59" s="235"/>
      <c r="I59" s="235">
        <f>SUM(I60:I72)</f>
        <v>0</v>
      </c>
      <c r="J59" s="235"/>
      <c r="K59" s="235">
        <f>SUM(K60:K72)</f>
        <v>0</v>
      </c>
      <c r="L59" s="235"/>
      <c r="M59" s="235">
        <f>SUM(M60:M72)</f>
        <v>0</v>
      </c>
      <c r="N59" s="235"/>
      <c r="O59" s="235">
        <f>SUM(O60:O72)</f>
        <v>0.62</v>
      </c>
      <c r="P59" s="235"/>
      <c r="Q59" s="235">
        <f>SUM(Q60:Q72)</f>
        <v>0</v>
      </c>
      <c r="R59" s="235"/>
      <c r="S59" s="235"/>
      <c r="T59" s="235"/>
      <c r="U59" s="235"/>
      <c r="V59" s="235">
        <f>SUM(V60:V72)</f>
        <v>77.58</v>
      </c>
      <c r="W59" s="235"/>
      <c r="X59" s="235"/>
      <c r="AG59" t="s">
        <v>114</v>
      </c>
    </row>
    <row r="60" spans="1:60" outlineLevel="1" x14ac:dyDescent="0.2">
      <c r="A60" s="248">
        <v>46</v>
      </c>
      <c r="B60" s="249" t="s">
        <v>229</v>
      </c>
      <c r="C60" s="257" t="s">
        <v>230</v>
      </c>
      <c r="D60" s="250" t="s">
        <v>126</v>
      </c>
      <c r="E60" s="251">
        <v>2</v>
      </c>
      <c r="F60" s="252"/>
      <c r="G60" s="253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21</v>
      </c>
      <c r="M60" s="233">
        <f>G60*(1+L60/100)</f>
        <v>0</v>
      </c>
      <c r="N60" s="233">
        <v>9.8999999999999999E-4</v>
      </c>
      <c r="O60" s="233">
        <f>ROUND(E60*N60,2)</f>
        <v>0</v>
      </c>
      <c r="P60" s="233">
        <v>0</v>
      </c>
      <c r="Q60" s="233">
        <f>ROUND(E60*P60,2)</f>
        <v>0</v>
      </c>
      <c r="R60" s="233"/>
      <c r="S60" s="233" t="s">
        <v>118</v>
      </c>
      <c r="T60" s="233" t="s">
        <v>118</v>
      </c>
      <c r="U60" s="233">
        <v>0.66900000000000004</v>
      </c>
      <c r="V60" s="233">
        <f>ROUND(E60*U60,2)</f>
        <v>1.34</v>
      </c>
      <c r="W60" s="233"/>
      <c r="X60" s="233" t="s">
        <v>119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120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8">
        <v>47</v>
      </c>
      <c r="B61" s="249" t="s">
        <v>231</v>
      </c>
      <c r="C61" s="257" t="s">
        <v>232</v>
      </c>
      <c r="D61" s="250" t="s">
        <v>126</v>
      </c>
      <c r="E61" s="251">
        <v>4</v>
      </c>
      <c r="F61" s="252"/>
      <c r="G61" s="253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33">
        <v>1.0300000000000001E-3</v>
      </c>
      <c r="O61" s="233">
        <f>ROUND(E61*N61,2)</f>
        <v>0</v>
      </c>
      <c r="P61" s="233">
        <v>0</v>
      </c>
      <c r="Q61" s="233">
        <f>ROUND(E61*P61,2)</f>
        <v>0</v>
      </c>
      <c r="R61" s="233"/>
      <c r="S61" s="233" t="s">
        <v>118</v>
      </c>
      <c r="T61" s="233" t="s">
        <v>184</v>
      </c>
      <c r="U61" s="233">
        <v>0.58299999999999996</v>
      </c>
      <c r="V61" s="233">
        <f>ROUND(E61*U61,2)</f>
        <v>2.33</v>
      </c>
      <c r="W61" s="233"/>
      <c r="X61" s="233" t="s">
        <v>119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120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8">
        <v>48</v>
      </c>
      <c r="B62" s="249" t="s">
        <v>233</v>
      </c>
      <c r="C62" s="257" t="s">
        <v>234</v>
      </c>
      <c r="D62" s="250" t="s">
        <v>132</v>
      </c>
      <c r="E62" s="251">
        <v>30</v>
      </c>
      <c r="F62" s="252"/>
      <c r="G62" s="253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3">
        <v>1.362E-2</v>
      </c>
      <c r="O62" s="233">
        <f>ROUND(E62*N62,2)</f>
        <v>0.41</v>
      </c>
      <c r="P62" s="233">
        <v>0</v>
      </c>
      <c r="Q62" s="233">
        <f>ROUND(E62*P62,2)</f>
        <v>0</v>
      </c>
      <c r="R62" s="233"/>
      <c r="S62" s="233" t="s">
        <v>118</v>
      </c>
      <c r="T62" s="233" t="s">
        <v>184</v>
      </c>
      <c r="U62" s="233">
        <v>1.04</v>
      </c>
      <c r="V62" s="233">
        <f>ROUND(E62*U62,2)</f>
        <v>31.2</v>
      </c>
      <c r="W62" s="233"/>
      <c r="X62" s="233" t="s">
        <v>119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120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8">
        <v>49</v>
      </c>
      <c r="B63" s="249" t="s">
        <v>235</v>
      </c>
      <c r="C63" s="257" t="s">
        <v>236</v>
      </c>
      <c r="D63" s="250" t="s">
        <v>126</v>
      </c>
      <c r="E63" s="251">
        <v>10</v>
      </c>
      <c r="F63" s="252"/>
      <c r="G63" s="253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33">
        <v>1.15E-3</v>
      </c>
      <c r="O63" s="233">
        <f>ROUND(E63*N63,2)</f>
        <v>0.01</v>
      </c>
      <c r="P63" s="233">
        <v>0</v>
      </c>
      <c r="Q63" s="233">
        <f>ROUND(E63*P63,2)</f>
        <v>0</v>
      </c>
      <c r="R63" s="233"/>
      <c r="S63" s="233" t="s">
        <v>118</v>
      </c>
      <c r="T63" s="233" t="s">
        <v>184</v>
      </c>
      <c r="U63" s="233">
        <v>0.65500000000000003</v>
      </c>
      <c r="V63" s="233">
        <f>ROUND(E63*U63,2)</f>
        <v>6.55</v>
      </c>
      <c r="W63" s="233"/>
      <c r="X63" s="233" t="s">
        <v>119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120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8">
        <v>50</v>
      </c>
      <c r="B64" s="249" t="s">
        <v>237</v>
      </c>
      <c r="C64" s="257" t="s">
        <v>238</v>
      </c>
      <c r="D64" s="250" t="s">
        <v>126</v>
      </c>
      <c r="E64" s="251">
        <v>6</v>
      </c>
      <c r="F64" s="252"/>
      <c r="G64" s="253">
        <f>ROUND(E64*F64,2)</f>
        <v>0</v>
      </c>
      <c r="H64" s="234"/>
      <c r="I64" s="233">
        <f>ROUND(E64*H64,2)</f>
        <v>0</v>
      </c>
      <c r="J64" s="234"/>
      <c r="K64" s="233">
        <f>ROUND(E64*J64,2)</f>
        <v>0</v>
      </c>
      <c r="L64" s="233">
        <v>21</v>
      </c>
      <c r="M64" s="233">
        <f>G64*(1+L64/100)</f>
        <v>0</v>
      </c>
      <c r="N64" s="233">
        <v>2.1800000000000001E-3</v>
      </c>
      <c r="O64" s="233">
        <f>ROUND(E64*N64,2)</f>
        <v>0.01</v>
      </c>
      <c r="P64" s="233">
        <v>0</v>
      </c>
      <c r="Q64" s="233">
        <f>ROUND(E64*P64,2)</f>
        <v>0</v>
      </c>
      <c r="R64" s="233"/>
      <c r="S64" s="233" t="s">
        <v>118</v>
      </c>
      <c r="T64" s="233" t="s">
        <v>118</v>
      </c>
      <c r="U64" s="233">
        <v>1.157</v>
      </c>
      <c r="V64" s="233">
        <f>ROUND(E64*U64,2)</f>
        <v>6.94</v>
      </c>
      <c r="W64" s="233"/>
      <c r="X64" s="233" t="s">
        <v>119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120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8">
        <v>51</v>
      </c>
      <c r="B65" s="249" t="s">
        <v>239</v>
      </c>
      <c r="C65" s="257" t="s">
        <v>240</v>
      </c>
      <c r="D65" s="250" t="s">
        <v>132</v>
      </c>
      <c r="E65" s="251">
        <v>1</v>
      </c>
      <c r="F65" s="252"/>
      <c r="G65" s="253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33">
        <v>6.1799999999999997E-3</v>
      </c>
      <c r="O65" s="233">
        <f>ROUND(E65*N65,2)</f>
        <v>0.01</v>
      </c>
      <c r="P65" s="233">
        <v>0</v>
      </c>
      <c r="Q65" s="233">
        <f>ROUND(E65*P65,2)</f>
        <v>0</v>
      </c>
      <c r="R65" s="233"/>
      <c r="S65" s="233" t="s">
        <v>118</v>
      </c>
      <c r="T65" s="233" t="s">
        <v>118</v>
      </c>
      <c r="U65" s="233">
        <v>0.505</v>
      </c>
      <c r="V65" s="233">
        <f>ROUND(E65*U65,2)</f>
        <v>0.51</v>
      </c>
      <c r="W65" s="233"/>
      <c r="X65" s="233" t="s">
        <v>119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120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8">
        <v>52</v>
      </c>
      <c r="B66" s="249" t="s">
        <v>241</v>
      </c>
      <c r="C66" s="257" t="s">
        <v>242</v>
      </c>
      <c r="D66" s="250" t="s">
        <v>132</v>
      </c>
      <c r="E66" s="251">
        <v>6</v>
      </c>
      <c r="F66" s="252"/>
      <c r="G66" s="253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33">
        <v>7.8499999999999993E-3</v>
      </c>
      <c r="O66" s="233">
        <f>ROUND(E66*N66,2)</f>
        <v>0.05</v>
      </c>
      <c r="P66" s="233">
        <v>0</v>
      </c>
      <c r="Q66" s="233">
        <f>ROUND(E66*P66,2)</f>
        <v>0</v>
      </c>
      <c r="R66" s="233"/>
      <c r="S66" s="233" t="s">
        <v>118</v>
      </c>
      <c r="T66" s="233" t="s">
        <v>118</v>
      </c>
      <c r="U66" s="233">
        <v>0.7</v>
      </c>
      <c r="V66" s="233">
        <f>ROUND(E66*U66,2)</f>
        <v>4.2</v>
      </c>
      <c r="W66" s="233"/>
      <c r="X66" s="233" t="s">
        <v>119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120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48">
        <v>53</v>
      </c>
      <c r="B67" s="249" t="s">
        <v>243</v>
      </c>
      <c r="C67" s="257" t="s">
        <v>244</v>
      </c>
      <c r="D67" s="250" t="s">
        <v>126</v>
      </c>
      <c r="E67" s="251">
        <v>10</v>
      </c>
      <c r="F67" s="252"/>
      <c r="G67" s="253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33">
        <v>9.5E-4</v>
      </c>
      <c r="O67" s="233">
        <f>ROUND(E67*N67,2)</f>
        <v>0.01</v>
      </c>
      <c r="P67" s="233">
        <v>0</v>
      </c>
      <c r="Q67" s="233">
        <f>ROUND(E67*P67,2)</f>
        <v>0</v>
      </c>
      <c r="R67" s="233"/>
      <c r="S67" s="233" t="s">
        <v>118</v>
      </c>
      <c r="T67" s="233" t="s">
        <v>184</v>
      </c>
      <c r="U67" s="233">
        <v>0.48909999999999998</v>
      </c>
      <c r="V67" s="233">
        <f>ROUND(E67*U67,2)</f>
        <v>4.8899999999999997</v>
      </c>
      <c r="W67" s="233"/>
      <c r="X67" s="233" t="s">
        <v>119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120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8">
        <v>54</v>
      </c>
      <c r="B68" s="249" t="s">
        <v>245</v>
      </c>
      <c r="C68" s="257" t="s">
        <v>246</v>
      </c>
      <c r="D68" s="250" t="s">
        <v>132</v>
      </c>
      <c r="E68" s="251">
        <v>9</v>
      </c>
      <c r="F68" s="252"/>
      <c r="G68" s="253">
        <f>ROUND(E68*F68,2)</f>
        <v>0</v>
      </c>
      <c r="H68" s="234"/>
      <c r="I68" s="233">
        <f>ROUND(E68*H68,2)</f>
        <v>0</v>
      </c>
      <c r="J68" s="234"/>
      <c r="K68" s="233">
        <f>ROUND(E68*J68,2)</f>
        <v>0</v>
      </c>
      <c r="L68" s="233">
        <v>21</v>
      </c>
      <c r="M68" s="233">
        <f>G68*(1+L68/100)</f>
        <v>0</v>
      </c>
      <c r="N68" s="233">
        <v>1.0120000000000001E-2</v>
      </c>
      <c r="O68" s="233">
        <f>ROUND(E68*N68,2)</f>
        <v>0.09</v>
      </c>
      <c r="P68" s="233">
        <v>0</v>
      </c>
      <c r="Q68" s="233">
        <f>ROUND(E68*P68,2)</f>
        <v>0</v>
      </c>
      <c r="R68" s="233"/>
      <c r="S68" s="233" t="s">
        <v>118</v>
      </c>
      <c r="T68" s="233" t="s">
        <v>184</v>
      </c>
      <c r="U68" s="233">
        <v>0.82799999999999996</v>
      </c>
      <c r="V68" s="233">
        <f>ROUND(E68*U68,2)</f>
        <v>7.45</v>
      </c>
      <c r="W68" s="233"/>
      <c r="X68" s="233" t="s">
        <v>119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120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8">
        <v>55</v>
      </c>
      <c r="B69" s="249" t="s">
        <v>247</v>
      </c>
      <c r="C69" s="257" t="s">
        <v>248</v>
      </c>
      <c r="D69" s="250" t="s">
        <v>126</v>
      </c>
      <c r="E69" s="251">
        <v>10</v>
      </c>
      <c r="F69" s="252"/>
      <c r="G69" s="253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3">
        <v>1.5E-3</v>
      </c>
      <c r="O69" s="233">
        <f>ROUND(E69*N69,2)</f>
        <v>0.02</v>
      </c>
      <c r="P69" s="233">
        <v>0</v>
      </c>
      <c r="Q69" s="233">
        <f>ROUND(E69*P69,2)</f>
        <v>0</v>
      </c>
      <c r="R69" s="233"/>
      <c r="S69" s="233" t="s">
        <v>118</v>
      </c>
      <c r="T69" s="233" t="s">
        <v>184</v>
      </c>
      <c r="U69" s="233">
        <v>0.85299999999999998</v>
      </c>
      <c r="V69" s="233">
        <f>ROUND(E69*U69,2)</f>
        <v>8.5299999999999994</v>
      </c>
      <c r="W69" s="233"/>
      <c r="X69" s="233" t="s">
        <v>119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120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8">
        <v>56</v>
      </c>
      <c r="B70" s="249" t="s">
        <v>249</v>
      </c>
      <c r="C70" s="257" t="s">
        <v>250</v>
      </c>
      <c r="D70" s="250" t="s">
        <v>126</v>
      </c>
      <c r="E70" s="251">
        <v>4</v>
      </c>
      <c r="F70" s="252"/>
      <c r="G70" s="253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3">
        <v>1.3500000000000001E-3</v>
      </c>
      <c r="O70" s="233">
        <f>ROUND(E70*N70,2)</f>
        <v>0.01</v>
      </c>
      <c r="P70" s="233">
        <v>0</v>
      </c>
      <c r="Q70" s="233">
        <f>ROUND(E70*P70,2)</f>
        <v>0</v>
      </c>
      <c r="R70" s="233"/>
      <c r="S70" s="233" t="s">
        <v>118</v>
      </c>
      <c r="T70" s="233" t="s">
        <v>184</v>
      </c>
      <c r="U70" s="233">
        <v>0.754</v>
      </c>
      <c r="V70" s="233">
        <f>ROUND(E70*U70,2)</f>
        <v>3.02</v>
      </c>
      <c r="W70" s="233"/>
      <c r="X70" s="233" t="s">
        <v>119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120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2">
        <v>57</v>
      </c>
      <c r="B71" s="243" t="s">
        <v>251</v>
      </c>
      <c r="C71" s="258" t="s">
        <v>252</v>
      </c>
      <c r="D71" s="244" t="s">
        <v>126</v>
      </c>
      <c r="E71" s="245">
        <v>2</v>
      </c>
      <c r="F71" s="246"/>
      <c r="G71" s="247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3">
        <v>5.9999999999999995E-4</v>
      </c>
      <c r="O71" s="233">
        <f>ROUND(E71*N71,2)</f>
        <v>0</v>
      </c>
      <c r="P71" s="233">
        <v>0</v>
      </c>
      <c r="Q71" s="233">
        <f>ROUND(E71*P71,2)</f>
        <v>0</v>
      </c>
      <c r="R71" s="233"/>
      <c r="S71" s="233" t="s">
        <v>118</v>
      </c>
      <c r="T71" s="233" t="s">
        <v>118</v>
      </c>
      <c r="U71" s="233">
        <v>0.309</v>
      </c>
      <c r="V71" s="233">
        <f>ROUND(E71*U71,2)</f>
        <v>0.62</v>
      </c>
      <c r="W71" s="233"/>
      <c r="X71" s="233" t="s">
        <v>119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120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30">
        <v>58</v>
      </c>
      <c r="B72" s="231" t="s">
        <v>253</v>
      </c>
      <c r="C72" s="259" t="s">
        <v>254</v>
      </c>
      <c r="D72" s="232" t="s">
        <v>0</v>
      </c>
      <c r="E72" s="254"/>
      <c r="F72" s="234"/>
      <c r="G72" s="233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3">
        <v>0</v>
      </c>
      <c r="O72" s="233">
        <f>ROUND(E72*N72,2)</f>
        <v>0</v>
      </c>
      <c r="P72" s="233">
        <v>0</v>
      </c>
      <c r="Q72" s="233">
        <f>ROUND(E72*P72,2)</f>
        <v>0</v>
      </c>
      <c r="R72" s="233"/>
      <c r="S72" s="233" t="s">
        <v>118</v>
      </c>
      <c r="T72" s="233" t="s">
        <v>118</v>
      </c>
      <c r="U72" s="233">
        <v>0</v>
      </c>
      <c r="V72" s="233">
        <f>ROUND(E72*U72,2)</f>
        <v>0</v>
      </c>
      <c r="W72" s="233"/>
      <c r="X72" s="233" t="s">
        <v>199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200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x14ac:dyDescent="0.2">
      <c r="A73" s="236" t="s">
        <v>113</v>
      </c>
      <c r="B73" s="237" t="s">
        <v>78</v>
      </c>
      <c r="C73" s="256" t="s">
        <v>71</v>
      </c>
      <c r="D73" s="238"/>
      <c r="E73" s="239"/>
      <c r="F73" s="240"/>
      <c r="G73" s="241">
        <f>SUMIF(AG74:AG100,"&lt;&gt;NOR",G74:G100)</f>
        <v>0</v>
      </c>
      <c r="H73" s="235"/>
      <c r="I73" s="235">
        <f>SUM(I74:I100)</f>
        <v>0</v>
      </c>
      <c r="J73" s="235"/>
      <c r="K73" s="235">
        <f>SUM(K74:K100)</f>
        <v>0</v>
      </c>
      <c r="L73" s="235"/>
      <c r="M73" s="235">
        <f>SUM(M74:M100)</f>
        <v>0</v>
      </c>
      <c r="N73" s="235"/>
      <c r="O73" s="235">
        <f>SUM(O74:O100)</f>
        <v>0.18000000000000002</v>
      </c>
      <c r="P73" s="235"/>
      <c r="Q73" s="235">
        <f>SUM(Q74:Q100)</f>
        <v>0</v>
      </c>
      <c r="R73" s="235"/>
      <c r="S73" s="235"/>
      <c r="T73" s="235"/>
      <c r="U73" s="235"/>
      <c r="V73" s="235">
        <f>SUM(V74:V100)</f>
        <v>58.83</v>
      </c>
      <c r="W73" s="235"/>
      <c r="X73" s="235"/>
      <c r="AG73" t="s">
        <v>114</v>
      </c>
    </row>
    <row r="74" spans="1:60" outlineLevel="1" x14ac:dyDescent="0.2">
      <c r="A74" s="248">
        <v>59</v>
      </c>
      <c r="B74" s="249" t="s">
        <v>255</v>
      </c>
      <c r="C74" s="257" t="s">
        <v>256</v>
      </c>
      <c r="D74" s="250" t="s">
        <v>123</v>
      </c>
      <c r="E74" s="251">
        <v>6</v>
      </c>
      <c r="F74" s="252"/>
      <c r="G74" s="253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33">
        <v>8.8599999999999998E-3</v>
      </c>
      <c r="O74" s="233">
        <f>ROUND(E74*N74,2)</f>
        <v>0.05</v>
      </c>
      <c r="P74" s="233">
        <v>0</v>
      </c>
      <c r="Q74" s="233">
        <f>ROUND(E74*P74,2)</f>
        <v>0</v>
      </c>
      <c r="R74" s="233"/>
      <c r="S74" s="233" t="s">
        <v>118</v>
      </c>
      <c r="T74" s="233" t="s">
        <v>184</v>
      </c>
      <c r="U74" s="233">
        <v>1.5389999999999999</v>
      </c>
      <c r="V74" s="233">
        <f>ROUND(E74*U74,2)</f>
        <v>9.23</v>
      </c>
      <c r="W74" s="233"/>
      <c r="X74" s="233" t="s">
        <v>119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120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8">
        <v>60</v>
      </c>
      <c r="B75" s="249" t="s">
        <v>257</v>
      </c>
      <c r="C75" s="257" t="s">
        <v>258</v>
      </c>
      <c r="D75" s="250" t="s">
        <v>123</v>
      </c>
      <c r="E75" s="251">
        <v>6</v>
      </c>
      <c r="F75" s="252"/>
      <c r="G75" s="253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33">
        <v>8.4600000000000005E-3</v>
      </c>
      <c r="O75" s="233">
        <f>ROUND(E75*N75,2)</f>
        <v>0.05</v>
      </c>
      <c r="P75" s="233">
        <v>0</v>
      </c>
      <c r="Q75" s="233">
        <f>ROUND(E75*P75,2)</f>
        <v>0</v>
      </c>
      <c r="R75" s="233"/>
      <c r="S75" s="233" t="s">
        <v>118</v>
      </c>
      <c r="T75" s="233" t="s">
        <v>184</v>
      </c>
      <c r="U75" s="233">
        <v>0.95699999999999996</v>
      </c>
      <c r="V75" s="233">
        <f>ROUND(E75*U75,2)</f>
        <v>5.74</v>
      </c>
      <c r="W75" s="233"/>
      <c r="X75" s="233" t="s">
        <v>119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120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8">
        <v>61</v>
      </c>
      <c r="B76" s="249" t="s">
        <v>259</v>
      </c>
      <c r="C76" s="257" t="s">
        <v>260</v>
      </c>
      <c r="D76" s="250" t="s">
        <v>126</v>
      </c>
      <c r="E76" s="251">
        <v>2</v>
      </c>
      <c r="F76" s="252"/>
      <c r="G76" s="253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3">
        <v>0</v>
      </c>
      <c r="O76" s="233">
        <f>ROUND(E76*N76,2)</f>
        <v>0</v>
      </c>
      <c r="P76" s="233">
        <v>0</v>
      </c>
      <c r="Q76" s="233">
        <f>ROUND(E76*P76,2)</f>
        <v>0</v>
      </c>
      <c r="R76" s="233"/>
      <c r="S76" s="233" t="s">
        <v>118</v>
      </c>
      <c r="T76" s="233" t="s">
        <v>118</v>
      </c>
      <c r="U76" s="233">
        <v>0.25800000000000001</v>
      </c>
      <c r="V76" s="233">
        <f>ROUND(E76*U76,2)</f>
        <v>0.52</v>
      </c>
      <c r="W76" s="233"/>
      <c r="X76" s="233" t="s">
        <v>119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120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8">
        <v>62</v>
      </c>
      <c r="B77" s="249" t="s">
        <v>261</v>
      </c>
      <c r="C77" s="257" t="s">
        <v>262</v>
      </c>
      <c r="D77" s="250" t="s">
        <v>126</v>
      </c>
      <c r="E77" s="251">
        <v>18</v>
      </c>
      <c r="F77" s="252"/>
      <c r="G77" s="253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3">
        <v>0</v>
      </c>
      <c r="O77" s="233">
        <f>ROUND(E77*N77,2)</f>
        <v>0</v>
      </c>
      <c r="P77" s="233">
        <v>0</v>
      </c>
      <c r="Q77" s="233">
        <f>ROUND(E77*P77,2)</f>
        <v>0</v>
      </c>
      <c r="R77" s="233"/>
      <c r="S77" s="233" t="s">
        <v>118</v>
      </c>
      <c r="T77" s="233" t="s">
        <v>118</v>
      </c>
      <c r="U77" s="233">
        <v>0.42199999999999999</v>
      </c>
      <c r="V77" s="233">
        <f>ROUND(E77*U77,2)</f>
        <v>7.6</v>
      </c>
      <c r="W77" s="233"/>
      <c r="X77" s="233" t="s">
        <v>119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120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8">
        <v>63</v>
      </c>
      <c r="B78" s="249" t="s">
        <v>263</v>
      </c>
      <c r="C78" s="257" t="s">
        <v>264</v>
      </c>
      <c r="D78" s="250" t="s">
        <v>126</v>
      </c>
      <c r="E78" s="251">
        <v>12</v>
      </c>
      <c r="F78" s="252"/>
      <c r="G78" s="253">
        <f>ROUND(E78*F78,2)</f>
        <v>0</v>
      </c>
      <c r="H78" s="234"/>
      <c r="I78" s="233">
        <f>ROUND(E78*H78,2)</f>
        <v>0</v>
      </c>
      <c r="J78" s="234"/>
      <c r="K78" s="233">
        <f>ROUND(E78*J78,2)</f>
        <v>0</v>
      </c>
      <c r="L78" s="233">
        <v>21</v>
      </c>
      <c r="M78" s="233">
        <f>G78*(1+L78/100)</f>
        <v>0</v>
      </c>
      <c r="N78" s="233">
        <v>0</v>
      </c>
      <c r="O78" s="233">
        <f>ROUND(E78*N78,2)</f>
        <v>0</v>
      </c>
      <c r="P78" s="233">
        <v>0</v>
      </c>
      <c r="Q78" s="233">
        <f>ROUND(E78*P78,2)</f>
        <v>0</v>
      </c>
      <c r="R78" s="233"/>
      <c r="S78" s="233" t="s">
        <v>118</v>
      </c>
      <c r="T78" s="233" t="s">
        <v>118</v>
      </c>
      <c r="U78" s="233">
        <v>0.26800000000000002</v>
      </c>
      <c r="V78" s="233">
        <f>ROUND(E78*U78,2)</f>
        <v>3.22</v>
      </c>
      <c r="W78" s="233"/>
      <c r="X78" s="233" t="s">
        <v>119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120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8">
        <v>64</v>
      </c>
      <c r="B79" s="249" t="s">
        <v>265</v>
      </c>
      <c r="C79" s="257" t="s">
        <v>266</v>
      </c>
      <c r="D79" s="250" t="s">
        <v>126</v>
      </c>
      <c r="E79" s="251">
        <v>2</v>
      </c>
      <c r="F79" s="252"/>
      <c r="G79" s="253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3">
        <v>0</v>
      </c>
      <c r="O79" s="233">
        <f>ROUND(E79*N79,2)</f>
        <v>0</v>
      </c>
      <c r="P79" s="233">
        <v>0</v>
      </c>
      <c r="Q79" s="233">
        <f>ROUND(E79*P79,2)</f>
        <v>0</v>
      </c>
      <c r="R79" s="233"/>
      <c r="S79" s="233" t="s">
        <v>118</v>
      </c>
      <c r="T79" s="233" t="s">
        <v>118</v>
      </c>
      <c r="U79" s="233">
        <v>0.20599999999999999</v>
      </c>
      <c r="V79" s="233">
        <f>ROUND(E79*U79,2)</f>
        <v>0.41</v>
      </c>
      <c r="W79" s="233"/>
      <c r="X79" s="233" t="s">
        <v>119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120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8">
        <v>65</v>
      </c>
      <c r="B80" s="249" t="s">
        <v>267</v>
      </c>
      <c r="C80" s="257" t="s">
        <v>268</v>
      </c>
      <c r="D80" s="250" t="s">
        <v>126</v>
      </c>
      <c r="E80" s="251">
        <v>1</v>
      </c>
      <c r="F80" s="252"/>
      <c r="G80" s="253">
        <f>ROUND(E80*F80,2)</f>
        <v>0</v>
      </c>
      <c r="H80" s="234"/>
      <c r="I80" s="233">
        <f>ROUND(E80*H80,2)</f>
        <v>0</v>
      </c>
      <c r="J80" s="234"/>
      <c r="K80" s="233">
        <f>ROUND(E80*J80,2)</f>
        <v>0</v>
      </c>
      <c r="L80" s="233">
        <v>21</v>
      </c>
      <c r="M80" s="233">
        <f>G80*(1+L80/100)</f>
        <v>0</v>
      </c>
      <c r="N80" s="233">
        <v>0</v>
      </c>
      <c r="O80" s="233">
        <f>ROUND(E80*N80,2)</f>
        <v>0</v>
      </c>
      <c r="P80" s="233">
        <v>0</v>
      </c>
      <c r="Q80" s="233">
        <f>ROUND(E80*P80,2)</f>
        <v>0</v>
      </c>
      <c r="R80" s="233"/>
      <c r="S80" s="233" t="s">
        <v>118</v>
      </c>
      <c r="T80" s="233" t="s">
        <v>184</v>
      </c>
      <c r="U80" s="233">
        <v>0.16500000000000001</v>
      </c>
      <c r="V80" s="233">
        <f>ROUND(E80*U80,2)</f>
        <v>0.17</v>
      </c>
      <c r="W80" s="233"/>
      <c r="X80" s="233" t="s">
        <v>119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120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8">
        <v>66</v>
      </c>
      <c r="B81" s="249" t="s">
        <v>269</v>
      </c>
      <c r="C81" s="257" t="s">
        <v>270</v>
      </c>
      <c r="D81" s="250" t="s">
        <v>126</v>
      </c>
      <c r="E81" s="251">
        <v>3</v>
      </c>
      <c r="F81" s="252"/>
      <c r="G81" s="253">
        <f>ROUND(E81*F81,2)</f>
        <v>0</v>
      </c>
      <c r="H81" s="234"/>
      <c r="I81" s="233">
        <f>ROUND(E81*H81,2)</f>
        <v>0</v>
      </c>
      <c r="J81" s="234"/>
      <c r="K81" s="233">
        <f>ROUND(E81*J81,2)</f>
        <v>0</v>
      </c>
      <c r="L81" s="233">
        <v>21</v>
      </c>
      <c r="M81" s="233">
        <f>G81*(1+L81/100)</f>
        <v>0</v>
      </c>
      <c r="N81" s="233">
        <v>0</v>
      </c>
      <c r="O81" s="233">
        <f>ROUND(E81*N81,2)</f>
        <v>0</v>
      </c>
      <c r="P81" s="233">
        <v>0</v>
      </c>
      <c r="Q81" s="233">
        <f>ROUND(E81*P81,2)</f>
        <v>0</v>
      </c>
      <c r="R81" s="233"/>
      <c r="S81" s="233" t="s">
        <v>118</v>
      </c>
      <c r="T81" s="233" t="s">
        <v>118</v>
      </c>
      <c r="U81" s="233">
        <v>0.28799999999999998</v>
      </c>
      <c r="V81" s="233">
        <f>ROUND(E81*U81,2)</f>
        <v>0.86</v>
      </c>
      <c r="W81" s="233"/>
      <c r="X81" s="233" t="s">
        <v>119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120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 x14ac:dyDescent="0.2">
      <c r="A82" s="248">
        <v>67</v>
      </c>
      <c r="B82" s="249" t="s">
        <v>271</v>
      </c>
      <c r="C82" s="257" t="s">
        <v>272</v>
      </c>
      <c r="D82" s="250" t="s">
        <v>126</v>
      </c>
      <c r="E82" s="251">
        <v>8</v>
      </c>
      <c r="F82" s="252"/>
      <c r="G82" s="253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33">
        <v>6.8000000000000005E-4</v>
      </c>
      <c r="O82" s="233">
        <f>ROUND(E82*N82,2)</f>
        <v>0.01</v>
      </c>
      <c r="P82" s="233">
        <v>0</v>
      </c>
      <c r="Q82" s="233">
        <f>ROUND(E82*P82,2)</f>
        <v>0</v>
      </c>
      <c r="R82" s="233"/>
      <c r="S82" s="233" t="s">
        <v>118</v>
      </c>
      <c r="T82" s="233" t="s">
        <v>184</v>
      </c>
      <c r="U82" s="233">
        <v>0.26900000000000002</v>
      </c>
      <c r="V82" s="233">
        <f>ROUND(E82*U82,2)</f>
        <v>2.15</v>
      </c>
      <c r="W82" s="233"/>
      <c r="X82" s="233" t="s">
        <v>119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120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22.5" outlineLevel="1" x14ac:dyDescent="0.2">
      <c r="A83" s="248">
        <v>68</v>
      </c>
      <c r="B83" s="249" t="s">
        <v>273</v>
      </c>
      <c r="C83" s="257" t="s">
        <v>274</v>
      </c>
      <c r="D83" s="250" t="s">
        <v>126</v>
      </c>
      <c r="E83" s="251">
        <v>2</v>
      </c>
      <c r="F83" s="252"/>
      <c r="G83" s="253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33">
        <v>4.8000000000000001E-4</v>
      </c>
      <c r="O83" s="233">
        <f>ROUND(E83*N83,2)</f>
        <v>0</v>
      </c>
      <c r="P83" s="233">
        <v>0</v>
      </c>
      <c r="Q83" s="233">
        <f>ROUND(E83*P83,2)</f>
        <v>0</v>
      </c>
      <c r="R83" s="233"/>
      <c r="S83" s="233" t="s">
        <v>118</v>
      </c>
      <c r="T83" s="233" t="s">
        <v>118</v>
      </c>
      <c r="U83" s="233">
        <v>0.22700000000000001</v>
      </c>
      <c r="V83" s="233">
        <f>ROUND(E83*U83,2)</f>
        <v>0.45</v>
      </c>
      <c r="W83" s="233"/>
      <c r="X83" s="233" t="s">
        <v>119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120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48">
        <v>69</v>
      </c>
      <c r="B84" s="249" t="s">
        <v>275</v>
      </c>
      <c r="C84" s="257" t="s">
        <v>276</v>
      </c>
      <c r="D84" s="250" t="s">
        <v>126</v>
      </c>
      <c r="E84" s="251">
        <v>12</v>
      </c>
      <c r="F84" s="252"/>
      <c r="G84" s="253">
        <f>ROUND(E84*F84,2)</f>
        <v>0</v>
      </c>
      <c r="H84" s="234"/>
      <c r="I84" s="233">
        <f>ROUND(E84*H84,2)</f>
        <v>0</v>
      </c>
      <c r="J84" s="234"/>
      <c r="K84" s="233">
        <f>ROUND(E84*J84,2)</f>
        <v>0</v>
      </c>
      <c r="L84" s="233">
        <v>21</v>
      </c>
      <c r="M84" s="233">
        <f>G84*(1+L84/100)</f>
        <v>0</v>
      </c>
      <c r="N84" s="233">
        <v>1.6299999999999999E-3</v>
      </c>
      <c r="O84" s="233">
        <f>ROUND(E84*N84,2)</f>
        <v>0.02</v>
      </c>
      <c r="P84" s="233">
        <v>0</v>
      </c>
      <c r="Q84" s="233">
        <f>ROUND(E84*P84,2)</f>
        <v>0</v>
      </c>
      <c r="R84" s="233"/>
      <c r="S84" s="233" t="s">
        <v>118</v>
      </c>
      <c r="T84" s="233" t="s">
        <v>118</v>
      </c>
      <c r="U84" s="233">
        <v>0.42399999999999999</v>
      </c>
      <c r="V84" s="233">
        <f>ROUND(E84*U84,2)</f>
        <v>5.09</v>
      </c>
      <c r="W84" s="233"/>
      <c r="X84" s="233" t="s">
        <v>119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120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22.5" outlineLevel="1" x14ac:dyDescent="0.2">
      <c r="A85" s="248">
        <v>70</v>
      </c>
      <c r="B85" s="249" t="s">
        <v>277</v>
      </c>
      <c r="C85" s="257" t="s">
        <v>278</v>
      </c>
      <c r="D85" s="250" t="s">
        <v>126</v>
      </c>
      <c r="E85" s="251">
        <v>1</v>
      </c>
      <c r="F85" s="252"/>
      <c r="G85" s="253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33">
        <v>1.8000000000000001E-4</v>
      </c>
      <c r="O85" s="233">
        <f>ROUND(E85*N85,2)</f>
        <v>0</v>
      </c>
      <c r="P85" s="233">
        <v>0</v>
      </c>
      <c r="Q85" s="233">
        <f>ROUND(E85*P85,2)</f>
        <v>0</v>
      </c>
      <c r="R85" s="233"/>
      <c r="S85" s="233" t="s">
        <v>118</v>
      </c>
      <c r="T85" s="233" t="s">
        <v>118</v>
      </c>
      <c r="U85" s="233">
        <v>0.16500000000000001</v>
      </c>
      <c r="V85" s="233">
        <f>ROUND(E85*U85,2)</f>
        <v>0.17</v>
      </c>
      <c r="W85" s="233"/>
      <c r="X85" s="233" t="s">
        <v>119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120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8">
        <v>71</v>
      </c>
      <c r="B86" s="249" t="s">
        <v>279</v>
      </c>
      <c r="C86" s="257" t="s">
        <v>280</v>
      </c>
      <c r="D86" s="250" t="s">
        <v>126</v>
      </c>
      <c r="E86" s="251">
        <v>2</v>
      </c>
      <c r="F86" s="252"/>
      <c r="G86" s="253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3">
        <v>5.5000000000000003E-4</v>
      </c>
      <c r="O86" s="233">
        <f>ROUND(E86*N86,2)</f>
        <v>0</v>
      </c>
      <c r="P86" s="233">
        <v>0</v>
      </c>
      <c r="Q86" s="233">
        <f>ROUND(E86*P86,2)</f>
        <v>0</v>
      </c>
      <c r="R86" s="233"/>
      <c r="S86" s="233" t="s">
        <v>118</v>
      </c>
      <c r="T86" s="233" t="s">
        <v>118</v>
      </c>
      <c r="U86" s="233">
        <v>0.26900000000000002</v>
      </c>
      <c r="V86" s="233">
        <f>ROUND(E86*U86,2)</f>
        <v>0.54</v>
      </c>
      <c r="W86" s="233"/>
      <c r="X86" s="233" t="s">
        <v>119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120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8">
        <v>72</v>
      </c>
      <c r="B87" s="249" t="s">
        <v>281</v>
      </c>
      <c r="C87" s="257" t="s">
        <v>282</v>
      </c>
      <c r="D87" s="250" t="s">
        <v>126</v>
      </c>
      <c r="E87" s="251">
        <v>3</v>
      </c>
      <c r="F87" s="252"/>
      <c r="G87" s="253">
        <f>ROUND(E87*F87,2)</f>
        <v>0</v>
      </c>
      <c r="H87" s="234"/>
      <c r="I87" s="233">
        <f>ROUND(E87*H87,2)</f>
        <v>0</v>
      </c>
      <c r="J87" s="234"/>
      <c r="K87" s="233">
        <f>ROUND(E87*J87,2)</f>
        <v>0</v>
      </c>
      <c r="L87" s="233">
        <v>21</v>
      </c>
      <c r="M87" s="233">
        <f>G87*(1+L87/100)</f>
        <v>0</v>
      </c>
      <c r="N87" s="233">
        <v>1.06E-3</v>
      </c>
      <c r="O87" s="233">
        <f>ROUND(E87*N87,2)</f>
        <v>0</v>
      </c>
      <c r="P87" s="233">
        <v>0</v>
      </c>
      <c r="Q87" s="233">
        <f>ROUND(E87*P87,2)</f>
        <v>0</v>
      </c>
      <c r="R87" s="233"/>
      <c r="S87" s="233" t="s">
        <v>118</v>
      </c>
      <c r="T87" s="233" t="s">
        <v>118</v>
      </c>
      <c r="U87" s="233">
        <v>0.42399999999999999</v>
      </c>
      <c r="V87" s="233">
        <f>ROUND(E87*U87,2)</f>
        <v>1.27</v>
      </c>
      <c r="W87" s="233"/>
      <c r="X87" s="233" t="s">
        <v>119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120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8">
        <v>73</v>
      </c>
      <c r="B88" s="249" t="s">
        <v>283</v>
      </c>
      <c r="C88" s="257" t="s">
        <v>284</v>
      </c>
      <c r="D88" s="250" t="s">
        <v>126</v>
      </c>
      <c r="E88" s="251">
        <v>25</v>
      </c>
      <c r="F88" s="252"/>
      <c r="G88" s="253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3">
        <v>1.3999999999999999E-4</v>
      </c>
      <c r="O88" s="233">
        <f>ROUND(E88*N88,2)</f>
        <v>0</v>
      </c>
      <c r="P88" s="233">
        <v>0</v>
      </c>
      <c r="Q88" s="233">
        <f>ROUND(E88*P88,2)</f>
        <v>0</v>
      </c>
      <c r="R88" s="233"/>
      <c r="S88" s="233" t="s">
        <v>118</v>
      </c>
      <c r="T88" s="233" t="s">
        <v>118</v>
      </c>
      <c r="U88" s="233">
        <v>8.2000000000000003E-2</v>
      </c>
      <c r="V88" s="233">
        <f>ROUND(E88*U88,2)</f>
        <v>2.0499999999999998</v>
      </c>
      <c r="W88" s="233"/>
      <c r="X88" s="233" t="s">
        <v>119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120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8">
        <v>74</v>
      </c>
      <c r="B89" s="249" t="s">
        <v>285</v>
      </c>
      <c r="C89" s="257" t="s">
        <v>286</v>
      </c>
      <c r="D89" s="250" t="s">
        <v>126</v>
      </c>
      <c r="E89" s="251">
        <v>3</v>
      </c>
      <c r="F89" s="252"/>
      <c r="G89" s="253">
        <f>ROUND(E89*F89,2)</f>
        <v>0</v>
      </c>
      <c r="H89" s="234"/>
      <c r="I89" s="233">
        <f>ROUND(E89*H89,2)</f>
        <v>0</v>
      </c>
      <c r="J89" s="234"/>
      <c r="K89" s="233">
        <f>ROUND(E89*J89,2)</f>
        <v>0</v>
      </c>
      <c r="L89" s="233">
        <v>21</v>
      </c>
      <c r="M89" s="233">
        <f>G89*(1+L89/100)</f>
        <v>0</v>
      </c>
      <c r="N89" s="233">
        <v>1.42E-3</v>
      </c>
      <c r="O89" s="233">
        <f>ROUND(E89*N89,2)</f>
        <v>0</v>
      </c>
      <c r="P89" s="233">
        <v>0</v>
      </c>
      <c r="Q89" s="233">
        <f>ROUND(E89*P89,2)</f>
        <v>0</v>
      </c>
      <c r="R89" s="233"/>
      <c r="S89" s="233" t="s">
        <v>118</v>
      </c>
      <c r="T89" s="233" t="s">
        <v>118</v>
      </c>
      <c r="U89" s="233">
        <v>0.42399999999999999</v>
      </c>
      <c r="V89" s="233">
        <f>ROUND(E89*U89,2)</f>
        <v>1.27</v>
      </c>
      <c r="W89" s="233"/>
      <c r="X89" s="233" t="s">
        <v>119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120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8">
        <v>75</v>
      </c>
      <c r="B90" s="249" t="s">
        <v>287</v>
      </c>
      <c r="C90" s="257" t="s">
        <v>288</v>
      </c>
      <c r="D90" s="250" t="s">
        <v>126</v>
      </c>
      <c r="E90" s="251">
        <v>2</v>
      </c>
      <c r="F90" s="252"/>
      <c r="G90" s="253">
        <f>ROUND(E90*F90,2)</f>
        <v>0</v>
      </c>
      <c r="H90" s="234"/>
      <c r="I90" s="233">
        <f>ROUND(E90*H90,2)</f>
        <v>0</v>
      </c>
      <c r="J90" s="234"/>
      <c r="K90" s="233">
        <f>ROUND(E90*J90,2)</f>
        <v>0</v>
      </c>
      <c r="L90" s="233">
        <v>21</v>
      </c>
      <c r="M90" s="233">
        <f>G90*(1+L90/100)</f>
        <v>0</v>
      </c>
      <c r="N90" s="233">
        <v>5.5999999999999995E-4</v>
      </c>
      <c r="O90" s="233">
        <f>ROUND(E90*N90,2)</f>
        <v>0</v>
      </c>
      <c r="P90" s="233">
        <v>0</v>
      </c>
      <c r="Q90" s="233">
        <f>ROUND(E90*P90,2)</f>
        <v>0</v>
      </c>
      <c r="R90" s="233"/>
      <c r="S90" s="233" t="s">
        <v>118</v>
      </c>
      <c r="T90" s="233" t="s">
        <v>118</v>
      </c>
      <c r="U90" s="233">
        <v>0.26900000000000002</v>
      </c>
      <c r="V90" s="233">
        <f>ROUND(E90*U90,2)</f>
        <v>0.54</v>
      </c>
      <c r="W90" s="233"/>
      <c r="X90" s="233" t="s">
        <v>119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120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8">
        <v>76</v>
      </c>
      <c r="B91" s="249" t="s">
        <v>289</v>
      </c>
      <c r="C91" s="257" t="s">
        <v>290</v>
      </c>
      <c r="D91" s="250" t="s">
        <v>126</v>
      </c>
      <c r="E91" s="251">
        <v>12</v>
      </c>
      <c r="F91" s="252"/>
      <c r="G91" s="253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3">
        <v>6.3000000000000003E-4</v>
      </c>
      <c r="O91" s="233">
        <f>ROUND(E91*N91,2)</f>
        <v>0.01</v>
      </c>
      <c r="P91" s="233">
        <v>0</v>
      </c>
      <c r="Q91" s="233">
        <f>ROUND(E91*P91,2)</f>
        <v>0</v>
      </c>
      <c r="R91" s="233"/>
      <c r="S91" s="233" t="s">
        <v>118</v>
      </c>
      <c r="T91" s="233" t="s">
        <v>118</v>
      </c>
      <c r="U91" s="233">
        <v>0.38100000000000001</v>
      </c>
      <c r="V91" s="233">
        <f>ROUND(E91*U91,2)</f>
        <v>4.57</v>
      </c>
      <c r="W91" s="233"/>
      <c r="X91" s="233" t="s">
        <v>119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120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2.5" outlineLevel="1" x14ac:dyDescent="0.2">
      <c r="A92" s="248">
        <v>77</v>
      </c>
      <c r="B92" s="249" t="s">
        <v>291</v>
      </c>
      <c r="C92" s="257" t="s">
        <v>292</v>
      </c>
      <c r="D92" s="250" t="s">
        <v>126</v>
      </c>
      <c r="E92" s="251">
        <v>12</v>
      </c>
      <c r="F92" s="252"/>
      <c r="G92" s="253">
        <f>ROUND(E92*F92,2)</f>
        <v>0</v>
      </c>
      <c r="H92" s="234"/>
      <c r="I92" s="233">
        <f>ROUND(E92*H92,2)</f>
        <v>0</v>
      </c>
      <c r="J92" s="234"/>
      <c r="K92" s="233">
        <f>ROUND(E92*J92,2)</f>
        <v>0</v>
      </c>
      <c r="L92" s="233">
        <v>21</v>
      </c>
      <c r="M92" s="233">
        <f>G92*(1+L92/100)</f>
        <v>0</v>
      </c>
      <c r="N92" s="233">
        <v>2.7E-4</v>
      </c>
      <c r="O92" s="233">
        <f>ROUND(E92*N92,2)</f>
        <v>0</v>
      </c>
      <c r="P92" s="233">
        <v>0</v>
      </c>
      <c r="Q92" s="233">
        <f>ROUND(E92*P92,2)</f>
        <v>0</v>
      </c>
      <c r="R92" s="233"/>
      <c r="S92" s="233" t="s">
        <v>118</v>
      </c>
      <c r="T92" s="233" t="s">
        <v>118</v>
      </c>
      <c r="U92" s="233">
        <v>0.38100000000000001</v>
      </c>
      <c r="V92" s="233">
        <f>ROUND(E92*U92,2)</f>
        <v>4.57</v>
      </c>
      <c r="W92" s="233"/>
      <c r="X92" s="233" t="s">
        <v>119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120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8">
        <v>78</v>
      </c>
      <c r="B93" s="249" t="s">
        <v>293</v>
      </c>
      <c r="C93" s="257" t="s">
        <v>294</v>
      </c>
      <c r="D93" s="250" t="s">
        <v>126</v>
      </c>
      <c r="E93" s="251">
        <v>2</v>
      </c>
      <c r="F93" s="252"/>
      <c r="G93" s="253">
        <f>ROUND(E93*F93,2)</f>
        <v>0</v>
      </c>
      <c r="H93" s="234"/>
      <c r="I93" s="233">
        <f>ROUND(E93*H93,2)</f>
        <v>0</v>
      </c>
      <c r="J93" s="234"/>
      <c r="K93" s="233">
        <f>ROUND(E93*J93,2)</f>
        <v>0</v>
      </c>
      <c r="L93" s="233">
        <v>21</v>
      </c>
      <c r="M93" s="233">
        <f>G93*(1+L93/100)</f>
        <v>0</v>
      </c>
      <c r="N93" s="233">
        <v>2.5699999999999998E-3</v>
      </c>
      <c r="O93" s="233">
        <f>ROUND(E93*N93,2)</f>
        <v>0.01</v>
      </c>
      <c r="P93" s="233">
        <v>0</v>
      </c>
      <c r="Q93" s="233">
        <f>ROUND(E93*P93,2)</f>
        <v>0</v>
      </c>
      <c r="R93" s="233"/>
      <c r="S93" s="233" t="s">
        <v>118</v>
      </c>
      <c r="T93" s="233" t="s">
        <v>118</v>
      </c>
      <c r="U93" s="233">
        <v>0.433</v>
      </c>
      <c r="V93" s="233">
        <f>ROUND(E93*U93,2)</f>
        <v>0.87</v>
      </c>
      <c r="W93" s="233"/>
      <c r="X93" s="233" t="s">
        <v>119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120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8">
        <v>79</v>
      </c>
      <c r="B94" s="249" t="s">
        <v>295</v>
      </c>
      <c r="C94" s="257" t="s">
        <v>296</v>
      </c>
      <c r="D94" s="250" t="s">
        <v>126</v>
      </c>
      <c r="E94" s="251">
        <v>2</v>
      </c>
      <c r="F94" s="252"/>
      <c r="G94" s="253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33">
        <v>1.8699999999999999E-3</v>
      </c>
      <c r="O94" s="233">
        <f>ROUND(E94*N94,2)</f>
        <v>0</v>
      </c>
      <c r="P94" s="233">
        <v>0</v>
      </c>
      <c r="Q94" s="233">
        <f>ROUND(E94*P94,2)</f>
        <v>0</v>
      </c>
      <c r="R94" s="233"/>
      <c r="S94" s="233" t="s">
        <v>118</v>
      </c>
      <c r="T94" s="233" t="s">
        <v>184</v>
      </c>
      <c r="U94" s="233">
        <v>0.433</v>
      </c>
      <c r="V94" s="233">
        <f>ROUND(E94*U94,2)</f>
        <v>0.87</v>
      </c>
      <c r="W94" s="233"/>
      <c r="X94" s="233" t="s">
        <v>119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120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48">
        <v>80</v>
      </c>
      <c r="B95" s="249" t="s">
        <v>297</v>
      </c>
      <c r="C95" s="257" t="s">
        <v>298</v>
      </c>
      <c r="D95" s="250" t="s">
        <v>126</v>
      </c>
      <c r="E95" s="251">
        <v>24</v>
      </c>
      <c r="F95" s="252"/>
      <c r="G95" s="253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21</v>
      </c>
      <c r="M95" s="233">
        <f>G95*(1+L95/100)</f>
        <v>0</v>
      </c>
      <c r="N95" s="233">
        <v>2.4000000000000001E-4</v>
      </c>
      <c r="O95" s="233">
        <f>ROUND(E95*N95,2)</f>
        <v>0.01</v>
      </c>
      <c r="P95" s="233">
        <v>0</v>
      </c>
      <c r="Q95" s="233">
        <f>ROUND(E95*P95,2)</f>
        <v>0</v>
      </c>
      <c r="R95" s="233"/>
      <c r="S95" s="233" t="s">
        <v>118</v>
      </c>
      <c r="T95" s="233" t="s">
        <v>118</v>
      </c>
      <c r="U95" s="233">
        <v>0.27800000000000002</v>
      </c>
      <c r="V95" s="233">
        <f>ROUND(E95*U95,2)</f>
        <v>6.67</v>
      </c>
      <c r="W95" s="233"/>
      <c r="X95" s="233" t="s">
        <v>119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140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ht="22.5" outlineLevel="1" x14ac:dyDescent="0.2">
      <c r="A96" s="248">
        <v>81</v>
      </c>
      <c r="B96" s="249" t="s">
        <v>299</v>
      </c>
      <c r="C96" s="257" t="s">
        <v>300</v>
      </c>
      <c r="D96" s="250" t="s">
        <v>126</v>
      </c>
      <c r="E96" s="251">
        <v>6</v>
      </c>
      <c r="F96" s="252"/>
      <c r="G96" s="253">
        <f>ROUND(E96*F96,2)</f>
        <v>0</v>
      </c>
      <c r="H96" s="234"/>
      <c r="I96" s="233">
        <f>ROUND(E96*H96,2)</f>
        <v>0</v>
      </c>
      <c r="J96" s="234"/>
      <c r="K96" s="233">
        <f>ROUND(E96*J96,2)</f>
        <v>0</v>
      </c>
      <c r="L96" s="233">
        <v>21</v>
      </c>
      <c r="M96" s="233">
        <f>G96*(1+L96/100)</f>
        <v>0</v>
      </c>
      <c r="N96" s="233">
        <v>3.8500000000000001E-3</v>
      </c>
      <c r="O96" s="233">
        <f>ROUND(E96*N96,2)</f>
        <v>0.02</v>
      </c>
      <c r="P96" s="233">
        <v>0</v>
      </c>
      <c r="Q96" s="233">
        <f>ROUND(E96*P96,2)</f>
        <v>0</v>
      </c>
      <c r="R96" s="233" t="s">
        <v>127</v>
      </c>
      <c r="S96" s="233" t="s">
        <v>118</v>
      </c>
      <c r="T96" s="233" t="s">
        <v>184</v>
      </c>
      <c r="U96" s="233">
        <v>0</v>
      </c>
      <c r="V96" s="233">
        <f>ROUND(E96*U96,2)</f>
        <v>0</v>
      </c>
      <c r="W96" s="233"/>
      <c r="X96" s="233" t="s">
        <v>128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129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8">
        <v>82</v>
      </c>
      <c r="B97" s="249" t="s">
        <v>301</v>
      </c>
      <c r="C97" s="257" t="s">
        <v>302</v>
      </c>
      <c r="D97" s="250" t="s">
        <v>126</v>
      </c>
      <c r="E97" s="251">
        <v>3</v>
      </c>
      <c r="F97" s="252"/>
      <c r="G97" s="253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3">
        <v>8.0000000000000004E-4</v>
      </c>
      <c r="O97" s="233">
        <f>ROUND(E97*N97,2)</f>
        <v>0</v>
      </c>
      <c r="P97" s="233">
        <v>0</v>
      </c>
      <c r="Q97" s="233">
        <f>ROUND(E97*P97,2)</f>
        <v>0</v>
      </c>
      <c r="R97" s="233"/>
      <c r="S97" s="233" t="s">
        <v>164</v>
      </c>
      <c r="T97" s="233" t="s">
        <v>158</v>
      </c>
      <c r="U97" s="233">
        <v>0</v>
      </c>
      <c r="V97" s="233">
        <f>ROUND(E97*U97,2)</f>
        <v>0</v>
      </c>
      <c r="W97" s="233"/>
      <c r="X97" s="233" t="s">
        <v>128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129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48">
        <v>83</v>
      </c>
      <c r="B98" s="249" t="s">
        <v>303</v>
      </c>
      <c r="C98" s="257" t="s">
        <v>304</v>
      </c>
      <c r="D98" s="250" t="s">
        <v>126</v>
      </c>
      <c r="E98" s="251">
        <v>2</v>
      </c>
      <c r="F98" s="252"/>
      <c r="G98" s="253">
        <f>ROUND(E98*F98,2)</f>
        <v>0</v>
      </c>
      <c r="H98" s="234"/>
      <c r="I98" s="233">
        <f>ROUND(E98*H98,2)</f>
        <v>0</v>
      </c>
      <c r="J98" s="234"/>
      <c r="K98" s="233">
        <f>ROUND(E98*J98,2)</f>
        <v>0</v>
      </c>
      <c r="L98" s="233">
        <v>21</v>
      </c>
      <c r="M98" s="233">
        <f>G98*(1+L98/100)</f>
        <v>0</v>
      </c>
      <c r="N98" s="233">
        <v>8.0000000000000004E-4</v>
      </c>
      <c r="O98" s="233">
        <f>ROUND(E98*N98,2)</f>
        <v>0</v>
      </c>
      <c r="P98" s="233">
        <v>0</v>
      </c>
      <c r="Q98" s="233">
        <f>ROUND(E98*P98,2)</f>
        <v>0</v>
      </c>
      <c r="R98" s="233"/>
      <c r="S98" s="233" t="s">
        <v>164</v>
      </c>
      <c r="T98" s="233" t="s">
        <v>158</v>
      </c>
      <c r="U98" s="233">
        <v>0</v>
      </c>
      <c r="V98" s="233">
        <f>ROUND(E98*U98,2)</f>
        <v>0</v>
      </c>
      <c r="W98" s="233"/>
      <c r="X98" s="233" t="s">
        <v>128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129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2">
        <v>84</v>
      </c>
      <c r="B99" s="243" t="s">
        <v>305</v>
      </c>
      <c r="C99" s="258" t="s">
        <v>306</v>
      </c>
      <c r="D99" s="244" t="s">
        <v>126</v>
      </c>
      <c r="E99" s="245">
        <v>3</v>
      </c>
      <c r="F99" s="246"/>
      <c r="G99" s="247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33">
        <v>4.2000000000000002E-4</v>
      </c>
      <c r="O99" s="233">
        <f>ROUND(E99*N99,2)</f>
        <v>0</v>
      </c>
      <c r="P99" s="233">
        <v>0</v>
      </c>
      <c r="Q99" s="233">
        <f>ROUND(E99*P99,2)</f>
        <v>0</v>
      </c>
      <c r="R99" s="233"/>
      <c r="S99" s="233" t="s">
        <v>164</v>
      </c>
      <c r="T99" s="233" t="s">
        <v>158</v>
      </c>
      <c r="U99" s="233">
        <v>0</v>
      </c>
      <c r="V99" s="233">
        <f>ROUND(E99*U99,2)</f>
        <v>0</v>
      </c>
      <c r="W99" s="233"/>
      <c r="X99" s="233" t="s">
        <v>128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129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30">
        <v>85</v>
      </c>
      <c r="B100" s="231" t="s">
        <v>307</v>
      </c>
      <c r="C100" s="259" t="s">
        <v>308</v>
      </c>
      <c r="D100" s="232" t="s">
        <v>0</v>
      </c>
      <c r="E100" s="254"/>
      <c r="F100" s="234"/>
      <c r="G100" s="233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3">
        <v>0</v>
      </c>
      <c r="O100" s="233">
        <f>ROUND(E100*N100,2)</f>
        <v>0</v>
      </c>
      <c r="P100" s="233">
        <v>0</v>
      </c>
      <c r="Q100" s="233">
        <f>ROUND(E100*P100,2)</f>
        <v>0</v>
      </c>
      <c r="R100" s="233"/>
      <c r="S100" s="233" t="s">
        <v>118</v>
      </c>
      <c r="T100" s="233" t="s">
        <v>118</v>
      </c>
      <c r="U100" s="233">
        <v>0</v>
      </c>
      <c r="V100" s="233">
        <f>ROUND(E100*U100,2)</f>
        <v>0</v>
      </c>
      <c r="W100" s="233"/>
      <c r="X100" s="233" t="s">
        <v>199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200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x14ac:dyDescent="0.2">
      <c r="A101" s="236" t="s">
        <v>113</v>
      </c>
      <c r="B101" s="237" t="s">
        <v>79</v>
      </c>
      <c r="C101" s="256" t="s">
        <v>80</v>
      </c>
      <c r="D101" s="238"/>
      <c r="E101" s="239"/>
      <c r="F101" s="240"/>
      <c r="G101" s="241">
        <f>SUMIF(AG102:AG104,"&lt;&gt;NOR",G102:G104)</f>
        <v>0</v>
      </c>
      <c r="H101" s="235"/>
      <c r="I101" s="235">
        <f>SUM(I102:I104)</f>
        <v>0</v>
      </c>
      <c r="J101" s="235"/>
      <c r="K101" s="235">
        <f>SUM(K102:K104)</f>
        <v>0</v>
      </c>
      <c r="L101" s="235"/>
      <c r="M101" s="235">
        <f>SUM(M102:M104)</f>
        <v>0</v>
      </c>
      <c r="N101" s="235"/>
      <c r="O101" s="235">
        <f>SUM(O102:O104)</f>
        <v>0.02</v>
      </c>
      <c r="P101" s="235"/>
      <c r="Q101" s="235">
        <f>SUM(Q102:Q104)</f>
        <v>0</v>
      </c>
      <c r="R101" s="235"/>
      <c r="S101" s="235"/>
      <c r="T101" s="235"/>
      <c r="U101" s="235"/>
      <c r="V101" s="235">
        <f>SUM(V102:V104)</f>
        <v>6.39</v>
      </c>
      <c r="W101" s="235"/>
      <c r="X101" s="235"/>
      <c r="AG101" t="s">
        <v>114</v>
      </c>
    </row>
    <row r="102" spans="1:60" outlineLevel="1" x14ac:dyDescent="0.2">
      <c r="A102" s="248">
        <v>86</v>
      </c>
      <c r="B102" s="249" t="s">
        <v>309</v>
      </c>
      <c r="C102" s="257" t="s">
        <v>310</v>
      </c>
      <c r="D102" s="250" t="s">
        <v>311</v>
      </c>
      <c r="E102" s="251">
        <v>15</v>
      </c>
      <c r="F102" s="252"/>
      <c r="G102" s="253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33">
        <v>6.0000000000000002E-5</v>
      </c>
      <c r="O102" s="233">
        <f>ROUND(E102*N102,2)</f>
        <v>0</v>
      </c>
      <c r="P102" s="233">
        <v>0</v>
      </c>
      <c r="Q102" s="233">
        <f>ROUND(E102*P102,2)</f>
        <v>0</v>
      </c>
      <c r="R102" s="233"/>
      <c r="S102" s="233" t="s">
        <v>118</v>
      </c>
      <c r="T102" s="233" t="s">
        <v>118</v>
      </c>
      <c r="U102" s="233">
        <v>0.42599999999999999</v>
      </c>
      <c r="V102" s="233">
        <f>ROUND(E102*U102,2)</f>
        <v>6.39</v>
      </c>
      <c r="W102" s="233"/>
      <c r="X102" s="233" t="s">
        <v>119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120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42">
        <v>87</v>
      </c>
      <c r="B103" s="243" t="s">
        <v>312</v>
      </c>
      <c r="C103" s="258" t="s">
        <v>313</v>
      </c>
      <c r="D103" s="244" t="s">
        <v>311</v>
      </c>
      <c r="E103" s="245">
        <v>20</v>
      </c>
      <c r="F103" s="246"/>
      <c r="G103" s="247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33">
        <v>1E-3</v>
      </c>
      <c r="O103" s="233">
        <f>ROUND(E103*N103,2)</f>
        <v>0.02</v>
      </c>
      <c r="P103" s="233">
        <v>0</v>
      </c>
      <c r="Q103" s="233">
        <f>ROUND(E103*P103,2)</f>
        <v>0</v>
      </c>
      <c r="R103" s="233" t="s">
        <v>127</v>
      </c>
      <c r="S103" s="233" t="s">
        <v>118</v>
      </c>
      <c r="T103" s="233" t="s">
        <v>118</v>
      </c>
      <c r="U103" s="233">
        <v>0</v>
      </c>
      <c r="V103" s="233">
        <f>ROUND(E103*U103,2)</f>
        <v>0</v>
      </c>
      <c r="W103" s="233"/>
      <c r="X103" s="233" t="s">
        <v>128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129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30">
        <v>88</v>
      </c>
      <c r="B104" s="231" t="s">
        <v>314</v>
      </c>
      <c r="C104" s="259" t="s">
        <v>315</v>
      </c>
      <c r="D104" s="232" t="s">
        <v>0</v>
      </c>
      <c r="E104" s="254"/>
      <c r="F104" s="234"/>
      <c r="G104" s="233">
        <f>ROUND(E104*F104,2)</f>
        <v>0</v>
      </c>
      <c r="H104" s="234"/>
      <c r="I104" s="233">
        <f>ROUND(E104*H104,2)</f>
        <v>0</v>
      </c>
      <c r="J104" s="234"/>
      <c r="K104" s="233">
        <f>ROUND(E104*J104,2)</f>
        <v>0</v>
      </c>
      <c r="L104" s="233">
        <v>21</v>
      </c>
      <c r="M104" s="233">
        <f>G104*(1+L104/100)</f>
        <v>0</v>
      </c>
      <c r="N104" s="233">
        <v>0</v>
      </c>
      <c r="O104" s="233">
        <f>ROUND(E104*N104,2)</f>
        <v>0</v>
      </c>
      <c r="P104" s="233">
        <v>0</v>
      </c>
      <c r="Q104" s="233">
        <f>ROUND(E104*P104,2)</f>
        <v>0</v>
      </c>
      <c r="R104" s="233"/>
      <c r="S104" s="233" t="s">
        <v>118</v>
      </c>
      <c r="T104" s="233" t="s">
        <v>118</v>
      </c>
      <c r="U104" s="233">
        <v>0</v>
      </c>
      <c r="V104" s="233">
        <f>ROUND(E104*U104,2)</f>
        <v>0</v>
      </c>
      <c r="W104" s="233"/>
      <c r="X104" s="233" t="s">
        <v>199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200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x14ac:dyDescent="0.2">
      <c r="A105" s="236" t="s">
        <v>113</v>
      </c>
      <c r="B105" s="237" t="s">
        <v>81</v>
      </c>
      <c r="C105" s="256" t="s">
        <v>82</v>
      </c>
      <c r="D105" s="238"/>
      <c r="E105" s="239"/>
      <c r="F105" s="240"/>
      <c r="G105" s="241">
        <f>SUMIF(AG106:AG107,"&lt;&gt;NOR",G106:G107)</f>
        <v>0</v>
      </c>
      <c r="H105" s="235"/>
      <c r="I105" s="235">
        <f>SUM(I106:I107)</f>
        <v>0</v>
      </c>
      <c r="J105" s="235"/>
      <c r="K105" s="235">
        <f>SUM(K106:K107)</f>
        <v>0</v>
      </c>
      <c r="L105" s="235"/>
      <c r="M105" s="235">
        <f>SUM(M106:M107)</f>
        <v>0</v>
      </c>
      <c r="N105" s="235"/>
      <c r="O105" s="235">
        <f>SUM(O106:O107)</f>
        <v>0</v>
      </c>
      <c r="P105" s="235"/>
      <c r="Q105" s="235">
        <f>SUM(Q106:Q107)</f>
        <v>0</v>
      </c>
      <c r="R105" s="235"/>
      <c r="S105" s="235"/>
      <c r="T105" s="235"/>
      <c r="U105" s="235"/>
      <c r="V105" s="235">
        <f>SUM(V106:V107)</f>
        <v>4.63</v>
      </c>
      <c r="W105" s="235"/>
      <c r="X105" s="235"/>
      <c r="AG105" t="s">
        <v>114</v>
      </c>
    </row>
    <row r="106" spans="1:60" outlineLevel="1" x14ac:dyDescent="0.2">
      <c r="A106" s="248">
        <v>89</v>
      </c>
      <c r="B106" s="249" t="s">
        <v>316</v>
      </c>
      <c r="C106" s="257" t="s">
        <v>317</v>
      </c>
      <c r="D106" s="250" t="s">
        <v>132</v>
      </c>
      <c r="E106" s="251">
        <v>7</v>
      </c>
      <c r="F106" s="252"/>
      <c r="G106" s="253">
        <f>ROUND(E106*F106,2)</f>
        <v>0</v>
      </c>
      <c r="H106" s="234"/>
      <c r="I106" s="233">
        <f>ROUND(E106*H106,2)</f>
        <v>0</v>
      </c>
      <c r="J106" s="234"/>
      <c r="K106" s="233">
        <f>ROUND(E106*J106,2)</f>
        <v>0</v>
      </c>
      <c r="L106" s="233">
        <v>21</v>
      </c>
      <c r="M106" s="233">
        <f>G106*(1+L106/100)</f>
        <v>0</v>
      </c>
      <c r="N106" s="233">
        <v>6.9999999999999994E-5</v>
      </c>
      <c r="O106" s="233">
        <f>ROUND(E106*N106,2)</f>
        <v>0</v>
      </c>
      <c r="P106" s="233">
        <v>0</v>
      </c>
      <c r="Q106" s="233">
        <f>ROUND(E106*P106,2)</f>
        <v>0</v>
      </c>
      <c r="R106" s="233"/>
      <c r="S106" s="233" t="s">
        <v>118</v>
      </c>
      <c r="T106" s="233" t="s">
        <v>118</v>
      </c>
      <c r="U106" s="233">
        <v>8.6999999999999994E-2</v>
      </c>
      <c r="V106" s="233">
        <f>ROUND(E106*U106,2)</f>
        <v>0.61</v>
      </c>
      <c r="W106" s="233"/>
      <c r="X106" s="233" t="s">
        <v>119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120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48">
        <v>90</v>
      </c>
      <c r="B107" s="249" t="s">
        <v>318</v>
      </c>
      <c r="C107" s="257" t="s">
        <v>319</v>
      </c>
      <c r="D107" s="250" t="s">
        <v>132</v>
      </c>
      <c r="E107" s="251">
        <v>39</v>
      </c>
      <c r="F107" s="252"/>
      <c r="G107" s="253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21</v>
      </c>
      <c r="M107" s="233">
        <f>G107*(1+L107/100)</f>
        <v>0</v>
      </c>
      <c r="N107" s="233">
        <v>9.0000000000000006E-5</v>
      </c>
      <c r="O107" s="233">
        <f>ROUND(E107*N107,2)</f>
        <v>0</v>
      </c>
      <c r="P107" s="233">
        <v>0</v>
      </c>
      <c r="Q107" s="233">
        <f>ROUND(E107*P107,2)</f>
        <v>0</v>
      </c>
      <c r="R107" s="233"/>
      <c r="S107" s="233" t="s">
        <v>118</v>
      </c>
      <c r="T107" s="233" t="s">
        <v>118</v>
      </c>
      <c r="U107" s="233">
        <v>0.10299999999999999</v>
      </c>
      <c r="V107" s="233">
        <f>ROUND(E107*U107,2)</f>
        <v>4.0199999999999996</v>
      </c>
      <c r="W107" s="233"/>
      <c r="X107" s="233" t="s">
        <v>119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120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x14ac:dyDescent="0.2">
      <c r="A108" s="236" t="s">
        <v>113</v>
      </c>
      <c r="B108" s="237" t="s">
        <v>83</v>
      </c>
      <c r="C108" s="256" t="s">
        <v>84</v>
      </c>
      <c r="D108" s="238"/>
      <c r="E108" s="239"/>
      <c r="F108" s="240"/>
      <c r="G108" s="241">
        <f>SUMIF(AG109:AG113,"&lt;&gt;NOR",G109:G113)</f>
        <v>0</v>
      </c>
      <c r="H108" s="235"/>
      <c r="I108" s="235">
        <f>SUM(I109:I113)</f>
        <v>0</v>
      </c>
      <c r="J108" s="235"/>
      <c r="K108" s="235">
        <f>SUM(K109:K113)</f>
        <v>0</v>
      </c>
      <c r="L108" s="235"/>
      <c r="M108" s="235">
        <f>SUM(M109:M113)</f>
        <v>0</v>
      </c>
      <c r="N108" s="235"/>
      <c r="O108" s="235">
        <f>SUM(O109:O113)</f>
        <v>0</v>
      </c>
      <c r="P108" s="235"/>
      <c r="Q108" s="235">
        <f>SUM(Q109:Q113)</f>
        <v>0</v>
      </c>
      <c r="R108" s="235"/>
      <c r="S108" s="235"/>
      <c r="T108" s="235"/>
      <c r="U108" s="235"/>
      <c r="V108" s="235">
        <f>SUM(V109:V113)</f>
        <v>3.65</v>
      </c>
      <c r="W108" s="235"/>
      <c r="X108" s="235"/>
      <c r="AG108" t="s">
        <v>114</v>
      </c>
    </row>
    <row r="109" spans="1:60" outlineLevel="1" x14ac:dyDescent="0.2">
      <c r="A109" s="248">
        <v>91</v>
      </c>
      <c r="B109" s="249" t="s">
        <v>320</v>
      </c>
      <c r="C109" s="257" t="s">
        <v>321</v>
      </c>
      <c r="D109" s="250" t="s">
        <v>139</v>
      </c>
      <c r="E109" s="251">
        <v>1.1204499999999999</v>
      </c>
      <c r="F109" s="252"/>
      <c r="G109" s="253">
        <f>ROUND(E109*F109,2)</f>
        <v>0</v>
      </c>
      <c r="H109" s="234"/>
      <c r="I109" s="233">
        <f>ROUND(E109*H109,2)</f>
        <v>0</v>
      </c>
      <c r="J109" s="234"/>
      <c r="K109" s="233">
        <f>ROUND(E109*J109,2)</f>
        <v>0</v>
      </c>
      <c r="L109" s="233">
        <v>21</v>
      </c>
      <c r="M109" s="233">
        <f>G109*(1+L109/100)</f>
        <v>0</v>
      </c>
      <c r="N109" s="233">
        <v>0</v>
      </c>
      <c r="O109" s="233">
        <f>ROUND(E109*N109,2)</f>
        <v>0</v>
      </c>
      <c r="P109" s="233">
        <v>0</v>
      </c>
      <c r="Q109" s="233">
        <f>ROUND(E109*P109,2)</f>
        <v>0</v>
      </c>
      <c r="R109" s="233"/>
      <c r="S109" s="233" t="s">
        <v>118</v>
      </c>
      <c r="T109" s="233" t="s">
        <v>118</v>
      </c>
      <c r="U109" s="233">
        <v>0.93300000000000005</v>
      </c>
      <c r="V109" s="233">
        <f>ROUND(E109*U109,2)</f>
        <v>1.05</v>
      </c>
      <c r="W109" s="233"/>
      <c r="X109" s="233" t="s">
        <v>322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323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48">
        <v>92</v>
      </c>
      <c r="B110" s="249" t="s">
        <v>324</v>
      </c>
      <c r="C110" s="257" t="s">
        <v>325</v>
      </c>
      <c r="D110" s="250" t="s">
        <v>139</v>
      </c>
      <c r="E110" s="251">
        <v>1.1204499999999999</v>
      </c>
      <c r="F110" s="252"/>
      <c r="G110" s="253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21</v>
      </c>
      <c r="M110" s="233">
        <f>G110*(1+L110/100)</f>
        <v>0</v>
      </c>
      <c r="N110" s="233">
        <v>0</v>
      </c>
      <c r="O110" s="233">
        <f>ROUND(E110*N110,2)</f>
        <v>0</v>
      </c>
      <c r="P110" s="233">
        <v>0</v>
      </c>
      <c r="Q110" s="233">
        <f>ROUND(E110*P110,2)</f>
        <v>0</v>
      </c>
      <c r="R110" s="233"/>
      <c r="S110" s="233" t="s">
        <v>118</v>
      </c>
      <c r="T110" s="233" t="s">
        <v>118</v>
      </c>
      <c r="U110" s="233">
        <v>0.49</v>
      </c>
      <c r="V110" s="233">
        <f>ROUND(E110*U110,2)</f>
        <v>0.55000000000000004</v>
      </c>
      <c r="W110" s="233"/>
      <c r="X110" s="233" t="s">
        <v>322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323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ht="22.5" outlineLevel="1" x14ac:dyDescent="0.2">
      <c r="A111" s="248">
        <v>93</v>
      </c>
      <c r="B111" s="249" t="s">
        <v>326</v>
      </c>
      <c r="C111" s="257" t="s">
        <v>327</v>
      </c>
      <c r="D111" s="250" t="s">
        <v>139</v>
      </c>
      <c r="E111" s="251">
        <v>5.6022499999999997</v>
      </c>
      <c r="F111" s="252"/>
      <c r="G111" s="253">
        <f>ROUND(E111*F111,2)</f>
        <v>0</v>
      </c>
      <c r="H111" s="234"/>
      <c r="I111" s="233">
        <f>ROUND(E111*H111,2)</f>
        <v>0</v>
      </c>
      <c r="J111" s="234"/>
      <c r="K111" s="233">
        <f>ROUND(E111*J111,2)</f>
        <v>0</v>
      </c>
      <c r="L111" s="233">
        <v>21</v>
      </c>
      <c r="M111" s="233">
        <f>G111*(1+L111/100)</f>
        <v>0</v>
      </c>
      <c r="N111" s="233">
        <v>0</v>
      </c>
      <c r="O111" s="233">
        <f>ROUND(E111*N111,2)</f>
        <v>0</v>
      </c>
      <c r="P111" s="233">
        <v>0</v>
      </c>
      <c r="Q111" s="233">
        <f>ROUND(E111*P111,2)</f>
        <v>0</v>
      </c>
      <c r="R111" s="233"/>
      <c r="S111" s="233" t="s">
        <v>118</v>
      </c>
      <c r="T111" s="233" t="s">
        <v>118</v>
      </c>
      <c r="U111" s="233">
        <v>0</v>
      </c>
      <c r="V111" s="233">
        <f>ROUND(E111*U111,2)</f>
        <v>0</v>
      </c>
      <c r="W111" s="233"/>
      <c r="X111" s="233" t="s">
        <v>322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323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48">
        <v>94</v>
      </c>
      <c r="B112" s="249" t="s">
        <v>328</v>
      </c>
      <c r="C112" s="257" t="s">
        <v>329</v>
      </c>
      <c r="D112" s="250" t="s">
        <v>139</v>
      </c>
      <c r="E112" s="251">
        <v>1.1204499999999999</v>
      </c>
      <c r="F112" s="252"/>
      <c r="G112" s="253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3">
        <v>0</v>
      </c>
      <c r="O112" s="233">
        <f>ROUND(E112*N112,2)</f>
        <v>0</v>
      </c>
      <c r="P112" s="233">
        <v>0</v>
      </c>
      <c r="Q112" s="233">
        <f>ROUND(E112*P112,2)</f>
        <v>0</v>
      </c>
      <c r="R112" s="233"/>
      <c r="S112" s="233" t="s">
        <v>118</v>
      </c>
      <c r="T112" s="233" t="s">
        <v>118</v>
      </c>
      <c r="U112" s="233">
        <v>0.752</v>
      </c>
      <c r="V112" s="233">
        <f>ROUND(E112*U112,2)</f>
        <v>0.84</v>
      </c>
      <c r="W112" s="233"/>
      <c r="X112" s="233" t="s">
        <v>322</v>
      </c>
      <c r="Y112" s="213"/>
      <c r="Z112" s="213"/>
      <c r="AA112" s="213"/>
      <c r="AB112" s="213"/>
      <c r="AC112" s="213"/>
      <c r="AD112" s="213"/>
      <c r="AE112" s="213"/>
      <c r="AF112" s="213"/>
      <c r="AG112" s="213" t="s">
        <v>323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48">
        <v>95</v>
      </c>
      <c r="B113" s="249" t="s">
        <v>330</v>
      </c>
      <c r="C113" s="257" t="s">
        <v>331</v>
      </c>
      <c r="D113" s="250" t="s">
        <v>139</v>
      </c>
      <c r="E113" s="251">
        <v>3.3613499999999998</v>
      </c>
      <c r="F113" s="252"/>
      <c r="G113" s="253">
        <f>ROUND(E113*F113,2)</f>
        <v>0</v>
      </c>
      <c r="H113" s="234"/>
      <c r="I113" s="233">
        <f>ROUND(E113*H113,2)</f>
        <v>0</v>
      </c>
      <c r="J113" s="234"/>
      <c r="K113" s="233">
        <f>ROUND(E113*J113,2)</f>
        <v>0</v>
      </c>
      <c r="L113" s="233">
        <v>21</v>
      </c>
      <c r="M113" s="233">
        <f>G113*(1+L113/100)</f>
        <v>0</v>
      </c>
      <c r="N113" s="233">
        <v>0</v>
      </c>
      <c r="O113" s="233">
        <f>ROUND(E113*N113,2)</f>
        <v>0</v>
      </c>
      <c r="P113" s="233">
        <v>0</v>
      </c>
      <c r="Q113" s="233">
        <f>ROUND(E113*P113,2)</f>
        <v>0</v>
      </c>
      <c r="R113" s="233"/>
      <c r="S113" s="233" t="s">
        <v>118</v>
      </c>
      <c r="T113" s="233" t="s">
        <v>118</v>
      </c>
      <c r="U113" s="233">
        <v>0.36</v>
      </c>
      <c r="V113" s="233">
        <f>ROUND(E113*U113,2)</f>
        <v>1.21</v>
      </c>
      <c r="W113" s="233"/>
      <c r="X113" s="233" t="s">
        <v>322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323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x14ac:dyDescent="0.2">
      <c r="A114" s="236" t="s">
        <v>113</v>
      </c>
      <c r="B114" s="237" t="s">
        <v>86</v>
      </c>
      <c r="C114" s="256" t="s">
        <v>29</v>
      </c>
      <c r="D114" s="238"/>
      <c r="E114" s="239"/>
      <c r="F114" s="240"/>
      <c r="G114" s="241">
        <f>SUMIF(AG115:AG118,"&lt;&gt;NOR",G115:G118)</f>
        <v>0</v>
      </c>
      <c r="H114" s="235"/>
      <c r="I114" s="235">
        <f>SUM(I115:I118)</f>
        <v>0</v>
      </c>
      <c r="J114" s="235"/>
      <c r="K114" s="235">
        <f>SUM(K115:K118)</f>
        <v>0</v>
      </c>
      <c r="L114" s="235"/>
      <c r="M114" s="235">
        <f>SUM(M115:M118)</f>
        <v>0</v>
      </c>
      <c r="N114" s="235"/>
      <c r="O114" s="235">
        <f>SUM(O115:O118)</f>
        <v>0</v>
      </c>
      <c r="P114" s="235"/>
      <c r="Q114" s="235">
        <f>SUM(Q115:Q118)</f>
        <v>0</v>
      </c>
      <c r="R114" s="235"/>
      <c r="S114" s="235"/>
      <c r="T114" s="235"/>
      <c r="U114" s="235"/>
      <c r="V114" s="235">
        <f>SUM(V115:V118)</f>
        <v>0</v>
      </c>
      <c r="W114" s="235"/>
      <c r="X114" s="235"/>
      <c r="AG114" t="s">
        <v>114</v>
      </c>
    </row>
    <row r="115" spans="1:60" outlineLevel="1" x14ac:dyDescent="0.2">
      <c r="A115" s="248">
        <v>96</v>
      </c>
      <c r="B115" s="249" t="s">
        <v>332</v>
      </c>
      <c r="C115" s="257" t="s">
        <v>333</v>
      </c>
      <c r="D115" s="250" t="s">
        <v>334</v>
      </c>
      <c r="E115" s="251">
        <v>1</v>
      </c>
      <c r="F115" s="252"/>
      <c r="G115" s="253">
        <f>ROUND(E115*F115,2)</f>
        <v>0</v>
      </c>
      <c r="H115" s="234"/>
      <c r="I115" s="233">
        <f>ROUND(E115*H115,2)</f>
        <v>0</v>
      </c>
      <c r="J115" s="234"/>
      <c r="K115" s="233">
        <f>ROUND(E115*J115,2)</f>
        <v>0</v>
      </c>
      <c r="L115" s="233">
        <v>21</v>
      </c>
      <c r="M115" s="233">
        <f>G115*(1+L115/100)</f>
        <v>0</v>
      </c>
      <c r="N115" s="233">
        <v>0</v>
      </c>
      <c r="O115" s="233">
        <f>ROUND(E115*N115,2)</f>
        <v>0</v>
      </c>
      <c r="P115" s="233">
        <v>0</v>
      </c>
      <c r="Q115" s="233">
        <f>ROUND(E115*P115,2)</f>
        <v>0</v>
      </c>
      <c r="R115" s="233"/>
      <c r="S115" s="233" t="s">
        <v>118</v>
      </c>
      <c r="T115" s="233" t="s">
        <v>158</v>
      </c>
      <c r="U115" s="233">
        <v>0</v>
      </c>
      <c r="V115" s="233">
        <f>ROUND(E115*U115,2)</f>
        <v>0</v>
      </c>
      <c r="W115" s="233"/>
      <c r="X115" s="233" t="s">
        <v>335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336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48">
        <v>97</v>
      </c>
      <c r="B116" s="249" t="s">
        <v>337</v>
      </c>
      <c r="C116" s="257" t="s">
        <v>338</v>
      </c>
      <c r="D116" s="250" t="s">
        <v>334</v>
      </c>
      <c r="E116" s="251">
        <v>1</v>
      </c>
      <c r="F116" s="252"/>
      <c r="G116" s="253">
        <f>ROUND(E116*F116,2)</f>
        <v>0</v>
      </c>
      <c r="H116" s="234"/>
      <c r="I116" s="233">
        <f>ROUND(E116*H116,2)</f>
        <v>0</v>
      </c>
      <c r="J116" s="234"/>
      <c r="K116" s="233">
        <f>ROUND(E116*J116,2)</f>
        <v>0</v>
      </c>
      <c r="L116" s="233">
        <v>21</v>
      </c>
      <c r="M116" s="233">
        <f>G116*(1+L116/100)</f>
        <v>0</v>
      </c>
      <c r="N116" s="233">
        <v>0</v>
      </c>
      <c r="O116" s="233">
        <f>ROUND(E116*N116,2)</f>
        <v>0</v>
      </c>
      <c r="P116" s="233">
        <v>0</v>
      </c>
      <c r="Q116" s="233">
        <f>ROUND(E116*P116,2)</f>
        <v>0</v>
      </c>
      <c r="R116" s="233"/>
      <c r="S116" s="233" t="s">
        <v>118</v>
      </c>
      <c r="T116" s="233" t="s">
        <v>158</v>
      </c>
      <c r="U116" s="233">
        <v>0</v>
      </c>
      <c r="V116" s="233">
        <f>ROUND(E116*U116,2)</f>
        <v>0</v>
      </c>
      <c r="W116" s="233"/>
      <c r="X116" s="233" t="s">
        <v>335</v>
      </c>
      <c r="Y116" s="213"/>
      <c r="Z116" s="213"/>
      <c r="AA116" s="213"/>
      <c r="AB116" s="213"/>
      <c r="AC116" s="213"/>
      <c r="AD116" s="213"/>
      <c r="AE116" s="213"/>
      <c r="AF116" s="213"/>
      <c r="AG116" s="213" t="s">
        <v>339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48">
        <v>98</v>
      </c>
      <c r="B117" s="249" t="s">
        <v>340</v>
      </c>
      <c r="C117" s="257" t="s">
        <v>341</v>
      </c>
      <c r="D117" s="250" t="s">
        <v>157</v>
      </c>
      <c r="E117" s="251">
        <v>16</v>
      </c>
      <c r="F117" s="252"/>
      <c r="G117" s="253">
        <f>ROUND(E117*F117,2)</f>
        <v>0</v>
      </c>
      <c r="H117" s="234"/>
      <c r="I117" s="233">
        <f>ROUND(E117*H117,2)</f>
        <v>0</v>
      </c>
      <c r="J117" s="234"/>
      <c r="K117" s="233">
        <f>ROUND(E117*J117,2)</f>
        <v>0</v>
      </c>
      <c r="L117" s="233">
        <v>21</v>
      </c>
      <c r="M117" s="233">
        <f>G117*(1+L117/100)</f>
        <v>0</v>
      </c>
      <c r="N117" s="233">
        <v>0</v>
      </c>
      <c r="O117" s="233">
        <f>ROUND(E117*N117,2)</f>
        <v>0</v>
      </c>
      <c r="P117" s="233">
        <v>0</v>
      </c>
      <c r="Q117" s="233">
        <f>ROUND(E117*P117,2)</f>
        <v>0</v>
      </c>
      <c r="R117" s="233"/>
      <c r="S117" s="233" t="s">
        <v>118</v>
      </c>
      <c r="T117" s="233" t="s">
        <v>158</v>
      </c>
      <c r="U117" s="233">
        <v>0</v>
      </c>
      <c r="V117" s="233">
        <f>ROUND(E117*U117,2)</f>
        <v>0</v>
      </c>
      <c r="W117" s="233"/>
      <c r="X117" s="233" t="s">
        <v>335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336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ht="22.5" outlineLevel="1" x14ac:dyDescent="0.2">
      <c r="A118" s="248">
        <v>99</v>
      </c>
      <c r="B118" s="249" t="s">
        <v>342</v>
      </c>
      <c r="C118" s="257" t="s">
        <v>343</v>
      </c>
      <c r="D118" s="250" t="s">
        <v>334</v>
      </c>
      <c r="E118" s="251">
        <v>1</v>
      </c>
      <c r="F118" s="252"/>
      <c r="G118" s="253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21</v>
      </c>
      <c r="M118" s="233">
        <f>G118*(1+L118/100)</f>
        <v>0</v>
      </c>
      <c r="N118" s="233">
        <v>0</v>
      </c>
      <c r="O118" s="233">
        <f>ROUND(E118*N118,2)</f>
        <v>0</v>
      </c>
      <c r="P118" s="233">
        <v>0</v>
      </c>
      <c r="Q118" s="233">
        <f>ROUND(E118*P118,2)</f>
        <v>0</v>
      </c>
      <c r="R118" s="233"/>
      <c r="S118" s="233" t="s">
        <v>118</v>
      </c>
      <c r="T118" s="233" t="s">
        <v>158</v>
      </c>
      <c r="U118" s="233">
        <v>0</v>
      </c>
      <c r="V118" s="233">
        <f>ROUND(E118*U118,2)</f>
        <v>0</v>
      </c>
      <c r="W118" s="233"/>
      <c r="X118" s="233" t="s">
        <v>335</v>
      </c>
      <c r="Y118" s="213"/>
      <c r="Z118" s="213"/>
      <c r="AA118" s="213"/>
      <c r="AB118" s="213"/>
      <c r="AC118" s="213"/>
      <c r="AD118" s="213"/>
      <c r="AE118" s="213"/>
      <c r="AF118" s="213"/>
      <c r="AG118" s="213" t="s">
        <v>339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x14ac:dyDescent="0.2">
      <c r="A119" s="236" t="s">
        <v>113</v>
      </c>
      <c r="B119" s="237" t="s">
        <v>74</v>
      </c>
      <c r="C119" s="256" t="s">
        <v>75</v>
      </c>
      <c r="D119" s="238"/>
      <c r="E119" s="239"/>
      <c r="F119" s="240"/>
      <c r="G119" s="241">
        <f>SUMIF(AG120:AG120,"&lt;&gt;NOR",G120:G120)</f>
        <v>0</v>
      </c>
      <c r="H119" s="235"/>
      <c r="I119" s="235">
        <f>SUM(I120:I120)</f>
        <v>0</v>
      </c>
      <c r="J119" s="235"/>
      <c r="K119" s="235">
        <f>SUM(K120:K120)</f>
        <v>0</v>
      </c>
      <c r="L119" s="235"/>
      <c r="M119" s="235">
        <f>SUM(M120:M120)</f>
        <v>0</v>
      </c>
      <c r="N119" s="235"/>
      <c r="O119" s="235">
        <f>SUM(O120:O120)</f>
        <v>0</v>
      </c>
      <c r="P119" s="235"/>
      <c r="Q119" s="235">
        <f>SUM(Q120:Q120)</f>
        <v>0</v>
      </c>
      <c r="R119" s="235"/>
      <c r="S119" s="235"/>
      <c r="T119" s="235"/>
      <c r="U119" s="235"/>
      <c r="V119" s="235">
        <f>SUM(V120:V120)</f>
        <v>4.03</v>
      </c>
      <c r="W119" s="235"/>
      <c r="X119" s="235"/>
      <c r="AG119" t="s">
        <v>114</v>
      </c>
    </row>
    <row r="120" spans="1:60" outlineLevel="1" x14ac:dyDescent="0.2">
      <c r="A120" s="248">
        <v>100</v>
      </c>
      <c r="B120" s="249" t="s">
        <v>344</v>
      </c>
      <c r="C120" s="257" t="s">
        <v>345</v>
      </c>
      <c r="D120" s="250" t="s">
        <v>126</v>
      </c>
      <c r="E120" s="251">
        <v>2</v>
      </c>
      <c r="F120" s="252"/>
      <c r="G120" s="253">
        <f>ROUND(E120*F120,2)</f>
        <v>0</v>
      </c>
      <c r="H120" s="234"/>
      <c r="I120" s="233">
        <f>ROUND(E120*H120,2)</f>
        <v>0</v>
      </c>
      <c r="J120" s="234"/>
      <c r="K120" s="233">
        <f>ROUND(E120*J120,2)</f>
        <v>0</v>
      </c>
      <c r="L120" s="233">
        <v>21</v>
      </c>
      <c r="M120" s="233">
        <f>G120*(1+L120/100)</f>
        <v>0</v>
      </c>
      <c r="N120" s="233">
        <v>0</v>
      </c>
      <c r="O120" s="233">
        <f>ROUND(E120*N120,2)</f>
        <v>0</v>
      </c>
      <c r="P120" s="233">
        <v>0</v>
      </c>
      <c r="Q120" s="233">
        <f>ROUND(E120*P120,2)</f>
        <v>0</v>
      </c>
      <c r="R120" s="233"/>
      <c r="S120" s="233" t="s">
        <v>118</v>
      </c>
      <c r="T120" s="233" t="s">
        <v>118</v>
      </c>
      <c r="U120" s="233">
        <v>2.0129999999999999</v>
      </c>
      <c r="V120" s="233">
        <f>ROUND(E120*U120,2)</f>
        <v>4.03</v>
      </c>
      <c r="W120" s="233"/>
      <c r="X120" s="233" t="s">
        <v>119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120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x14ac:dyDescent="0.2">
      <c r="A121" s="236" t="s">
        <v>113</v>
      </c>
      <c r="B121" s="237" t="s">
        <v>86</v>
      </c>
      <c r="C121" s="256" t="s">
        <v>29</v>
      </c>
      <c r="D121" s="238"/>
      <c r="E121" s="239"/>
      <c r="F121" s="240"/>
      <c r="G121" s="241">
        <f>SUMIF(AG122:AG122,"&lt;&gt;NOR",G122:G122)</f>
        <v>0</v>
      </c>
      <c r="H121" s="235"/>
      <c r="I121" s="235">
        <f>SUM(I122:I122)</f>
        <v>0</v>
      </c>
      <c r="J121" s="235"/>
      <c r="K121" s="235">
        <f>SUM(K122:K122)</f>
        <v>0</v>
      </c>
      <c r="L121" s="235"/>
      <c r="M121" s="235">
        <f>SUM(M122:M122)</f>
        <v>0</v>
      </c>
      <c r="N121" s="235"/>
      <c r="O121" s="235">
        <f>SUM(O122:O122)</f>
        <v>0</v>
      </c>
      <c r="P121" s="235"/>
      <c r="Q121" s="235">
        <f>SUM(Q122:Q122)</f>
        <v>0</v>
      </c>
      <c r="R121" s="235"/>
      <c r="S121" s="235"/>
      <c r="T121" s="235"/>
      <c r="U121" s="235"/>
      <c r="V121" s="235">
        <f>SUM(V122:V122)</f>
        <v>0</v>
      </c>
      <c r="W121" s="235"/>
      <c r="X121" s="235"/>
      <c r="AG121" t="s">
        <v>114</v>
      </c>
    </row>
    <row r="122" spans="1:60" outlineLevel="1" x14ac:dyDescent="0.2">
      <c r="A122" s="242">
        <v>101</v>
      </c>
      <c r="B122" s="243" t="s">
        <v>346</v>
      </c>
      <c r="C122" s="258" t="s">
        <v>347</v>
      </c>
      <c r="D122" s="244" t="s">
        <v>348</v>
      </c>
      <c r="E122" s="245">
        <v>1</v>
      </c>
      <c r="F122" s="246"/>
      <c r="G122" s="247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21</v>
      </c>
      <c r="M122" s="233">
        <f>G122*(1+L122/100)</f>
        <v>0</v>
      </c>
      <c r="N122" s="233">
        <v>0</v>
      </c>
      <c r="O122" s="233">
        <f>ROUND(E122*N122,2)</f>
        <v>0</v>
      </c>
      <c r="P122" s="233">
        <v>0</v>
      </c>
      <c r="Q122" s="233">
        <f>ROUND(E122*P122,2)</f>
        <v>0</v>
      </c>
      <c r="R122" s="233"/>
      <c r="S122" s="233" t="s">
        <v>164</v>
      </c>
      <c r="T122" s="233" t="s">
        <v>158</v>
      </c>
      <c r="U122" s="233">
        <v>0</v>
      </c>
      <c r="V122" s="233">
        <f>ROUND(E122*U122,2)</f>
        <v>0</v>
      </c>
      <c r="W122" s="233"/>
      <c r="X122" s="233" t="s">
        <v>119</v>
      </c>
      <c r="Y122" s="213"/>
      <c r="Z122" s="213"/>
      <c r="AA122" s="213"/>
      <c r="AB122" s="213"/>
      <c r="AC122" s="213"/>
      <c r="AD122" s="213"/>
      <c r="AE122" s="213"/>
      <c r="AF122" s="213"/>
      <c r="AG122" s="213" t="s">
        <v>120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x14ac:dyDescent="0.2">
      <c r="A123" s="3"/>
      <c r="B123" s="4"/>
      <c r="C123" s="260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AE123">
        <v>15</v>
      </c>
      <c r="AF123">
        <v>21</v>
      </c>
      <c r="AG123" t="s">
        <v>100</v>
      </c>
    </row>
    <row r="124" spans="1:60" x14ac:dyDescent="0.2">
      <c r="A124" s="216"/>
      <c r="B124" s="217" t="s">
        <v>31</v>
      </c>
      <c r="C124" s="261"/>
      <c r="D124" s="218"/>
      <c r="E124" s="219"/>
      <c r="F124" s="219"/>
      <c r="G124" s="255">
        <f>G8+G10+G13+G27+G32+G44+G59+G73+G101+G105+G108+G114+G119+G121</f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E124">
        <f>SUMIF(L7:L122,AE123,G7:G122)</f>
        <v>0</v>
      </c>
      <c r="AF124">
        <f>SUMIF(L7:L122,AF123,G7:G122)</f>
        <v>0</v>
      </c>
      <c r="AG124" t="s">
        <v>349</v>
      </c>
    </row>
    <row r="125" spans="1:60" x14ac:dyDescent="0.2">
      <c r="A125" s="3"/>
      <c r="B125" s="4"/>
      <c r="C125" s="260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60" x14ac:dyDescent="0.2">
      <c r="A126" s="3"/>
      <c r="B126" s="4"/>
      <c r="C126" s="260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">
      <c r="A127" s="220" t="s">
        <v>350</v>
      </c>
      <c r="B127" s="220"/>
      <c r="C127" s="262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221"/>
      <c r="B128" s="222"/>
      <c r="C128" s="263"/>
      <c r="D128" s="222"/>
      <c r="E128" s="222"/>
      <c r="F128" s="222"/>
      <c r="G128" s="22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G128" t="s">
        <v>351</v>
      </c>
    </row>
    <row r="129" spans="1:33" x14ac:dyDescent="0.2">
      <c r="A129" s="224"/>
      <c r="B129" s="225"/>
      <c r="C129" s="264"/>
      <c r="D129" s="225"/>
      <c r="E129" s="225"/>
      <c r="F129" s="225"/>
      <c r="G129" s="226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224"/>
      <c r="B130" s="225"/>
      <c r="C130" s="264"/>
      <c r="D130" s="225"/>
      <c r="E130" s="225"/>
      <c r="F130" s="225"/>
      <c r="G130" s="226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224"/>
      <c r="B131" s="225"/>
      <c r="C131" s="264"/>
      <c r="D131" s="225"/>
      <c r="E131" s="225"/>
      <c r="F131" s="225"/>
      <c r="G131" s="226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A132" s="227"/>
      <c r="B132" s="228"/>
      <c r="C132" s="265"/>
      <c r="D132" s="228"/>
      <c r="E132" s="228"/>
      <c r="F132" s="228"/>
      <c r="G132" s="229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33" x14ac:dyDescent="0.2">
      <c r="A133" s="3"/>
      <c r="B133" s="4"/>
      <c r="C133" s="260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33" x14ac:dyDescent="0.2">
      <c r="C134" s="266"/>
      <c r="D134" s="10"/>
      <c r="AG134" t="s">
        <v>352</v>
      </c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27:C127"/>
    <mergeCell ref="A128:G13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88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89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8" t="s">
        <v>89</v>
      </c>
      <c r="AG3" t="s">
        <v>90</v>
      </c>
    </row>
    <row r="4" spans="1:60" ht="24.95" customHeight="1" x14ac:dyDescent="0.2">
      <c r="A4" s="203" t="s">
        <v>10</v>
      </c>
      <c r="B4" s="204" t="s">
        <v>50</v>
      </c>
      <c r="C4" s="205" t="s">
        <v>51</v>
      </c>
      <c r="D4" s="206"/>
      <c r="E4" s="206"/>
      <c r="F4" s="206"/>
      <c r="G4" s="207"/>
      <c r="AG4" t="s">
        <v>91</v>
      </c>
    </row>
    <row r="5" spans="1:60" x14ac:dyDescent="0.2">
      <c r="D5" s="10"/>
    </row>
    <row r="6" spans="1:60" ht="38.25" x14ac:dyDescent="0.2">
      <c r="A6" s="209" t="s">
        <v>92</v>
      </c>
      <c r="B6" s="211" t="s">
        <v>93</v>
      </c>
      <c r="C6" s="211" t="s">
        <v>94</v>
      </c>
      <c r="D6" s="210" t="s">
        <v>95</v>
      </c>
      <c r="E6" s="209" t="s">
        <v>96</v>
      </c>
      <c r="F6" s="208" t="s">
        <v>97</v>
      </c>
      <c r="G6" s="209" t="s">
        <v>31</v>
      </c>
      <c r="H6" s="212" t="s">
        <v>32</v>
      </c>
      <c r="I6" s="212" t="s">
        <v>98</v>
      </c>
      <c r="J6" s="212" t="s">
        <v>33</v>
      </c>
      <c r="K6" s="212" t="s">
        <v>99</v>
      </c>
      <c r="L6" s="212" t="s">
        <v>100</v>
      </c>
      <c r="M6" s="212" t="s">
        <v>101</v>
      </c>
      <c r="N6" s="212" t="s">
        <v>102</v>
      </c>
      <c r="O6" s="212" t="s">
        <v>103</v>
      </c>
      <c r="P6" s="212" t="s">
        <v>104</v>
      </c>
      <c r="Q6" s="212" t="s">
        <v>105</v>
      </c>
      <c r="R6" s="212" t="s">
        <v>106</v>
      </c>
      <c r="S6" s="212" t="s">
        <v>107</v>
      </c>
      <c r="T6" s="212" t="s">
        <v>108</v>
      </c>
      <c r="U6" s="212" t="s">
        <v>109</v>
      </c>
      <c r="V6" s="212" t="s">
        <v>110</v>
      </c>
      <c r="W6" s="212" t="s">
        <v>111</v>
      </c>
      <c r="X6" s="212" t="s">
        <v>112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6" t="s">
        <v>113</v>
      </c>
      <c r="B8" s="237" t="s">
        <v>56</v>
      </c>
      <c r="C8" s="256" t="s">
        <v>57</v>
      </c>
      <c r="D8" s="238"/>
      <c r="E8" s="239"/>
      <c r="F8" s="240"/>
      <c r="G8" s="241">
        <f>SUMIF(AG9:AG10,"&lt;&gt;NOR",G9:G10)</f>
        <v>0</v>
      </c>
      <c r="H8" s="235"/>
      <c r="I8" s="235">
        <f>SUM(I9:I10)</f>
        <v>0</v>
      </c>
      <c r="J8" s="235"/>
      <c r="K8" s="235">
        <f>SUM(K9:K10)</f>
        <v>0</v>
      </c>
      <c r="L8" s="235"/>
      <c r="M8" s="235">
        <f>SUM(M9:M10)</f>
        <v>0</v>
      </c>
      <c r="N8" s="235"/>
      <c r="O8" s="235">
        <f>SUM(O9:O10)</f>
        <v>0</v>
      </c>
      <c r="P8" s="235"/>
      <c r="Q8" s="235">
        <f>SUM(Q9:Q10)</f>
        <v>0</v>
      </c>
      <c r="R8" s="235"/>
      <c r="S8" s="235"/>
      <c r="T8" s="235"/>
      <c r="U8" s="235"/>
      <c r="V8" s="235">
        <f>SUM(V9:V10)</f>
        <v>0</v>
      </c>
      <c r="W8" s="235"/>
      <c r="X8" s="235"/>
      <c r="AG8" t="s">
        <v>114</v>
      </c>
    </row>
    <row r="9" spans="1:60" outlineLevel="1" x14ac:dyDescent="0.2">
      <c r="A9" s="248">
        <v>1</v>
      </c>
      <c r="B9" s="249" t="s">
        <v>353</v>
      </c>
      <c r="C9" s="257" t="s">
        <v>354</v>
      </c>
      <c r="D9" s="250" t="s">
        <v>348</v>
      </c>
      <c r="E9" s="251">
        <v>1</v>
      </c>
      <c r="F9" s="252"/>
      <c r="G9" s="253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164</v>
      </c>
      <c r="T9" s="233" t="s">
        <v>158</v>
      </c>
      <c r="U9" s="233">
        <v>0</v>
      </c>
      <c r="V9" s="233">
        <f>ROUND(E9*U9,2)</f>
        <v>0</v>
      </c>
      <c r="W9" s="233"/>
      <c r="X9" s="233" t="s">
        <v>119</v>
      </c>
      <c r="Y9" s="213"/>
      <c r="Z9" s="213"/>
      <c r="AA9" s="213"/>
      <c r="AB9" s="213"/>
      <c r="AC9" s="213"/>
      <c r="AD9" s="213"/>
      <c r="AE9" s="213"/>
      <c r="AF9" s="213"/>
      <c r="AG9" s="213" t="s">
        <v>355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8">
        <v>2</v>
      </c>
      <c r="B10" s="249" t="s">
        <v>356</v>
      </c>
      <c r="C10" s="257" t="s">
        <v>357</v>
      </c>
      <c r="D10" s="250" t="s">
        <v>348</v>
      </c>
      <c r="E10" s="251">
        <v>1</v>
      </c>
      <c r="F10" s="252"/>
      <c r="G10" s="253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3">
        <v>0</v>
      </c>
      <c r="O10" s="233">
        <f>ROUND(E10*N10,2)</f>
        <v>0</v>
      </c>
      <c r="P10" s="233">
        <v>0</v>
      </c>
      <c r="Q10" s="233">
        <f>ROUND(E10*P10,2)</f>
        <v>0</v>
      </c>
      <c r="R10" s="233"/>
      <c r="S10" s="233" t="s">
        <v>164</v>
      </c>
      <c r="T10" s="233" t="s">
        <v>158</v>
      </c>
      <c r="U10" s="233">
        <v>0</v>
      </c>
      <c r="V10" s="233">
        <f>ROUND(E10*U10,2)</f>
        <v>0</v>
      </c>
      <c r="W10" s="233"/>
      <c r="X10" s="233" t="s">
        <v>119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355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x14ac:dyDescent="0.2">
      <c r="A11" s="236" t="s">
        <v>113</v>
      </c>
      <c r="B11" s="237" t="s">
        <v>58</v>
      </c>
      <c r="C11" s="256" t="s">
        <v>59</v>
      </c>
      <c r="D11" s="238"/>
      <c r="E11" s="239"/>
      <c r="F11" s="240"/>
      <c r="G11" s="241">
        <f>SUMIF(AG12:AG16,"&lt;&gt;NOR",G12:G16)</f>
        <v>0</v>
      </c>
      <c r="H11" s="235"/>
      <c r="I11" s="235">
        <f>SUM(I12:I16)</f>
        <v>0</v>
      </c>
      <c r="J11" s="235"/>
      <c r="K11" s="235">
        <f>SUM(K12:K16)</f>
        <v>0</v>
      </c>
      <c r="L11" s="235"/>
      <c r="M11" s="235">
        <f>SUM(M12:M16)</f>
        <v>0</v>
      </c>
      <c r="N11" s="235"/>
      <c r="O11" s="235">
        <f>SUM(O12:O16)</f>
        <v>0</v>
      </c>
      <c r="P11" s="235"/>
      <c r="Q11" s="235">
        <f>SUM(Q12:Q16)</f>
        <v>0</v>
      </c>
      <c r="R11" s="235"/>
      <c r="S11" s="235"/>
      <c r="T11" s="235"/>
      <c r="U11" s="235"/>
      <c r="V11" s="235">
        <f>SUM(V12:V16)</f>
        <v>0</v>
      </c>
      <c r="W11" s="235"/>
      <c r="X11" s="235"/>
      <c r="AG11" t="s">
        <v>114</v>
      </c>
    </row>
    <row r="12" spans="1:60" outlineLevel="1" x14ac:dyDescent="0.2">
      <c r="A12" s="248">
        <v>3</v>
      </c>
      <c r="B12" s="249" t="s">
        <v>358</v>
      </c>
      <c r="C12" s="257" t="s">
        <v>359</v>
      </c>
      <c r="D12" s="250" t="s">
        <v>348</v>
      </c>
      <c r="E12" s="251">
        <v>6</v>
      </c>
      <c r="F12" s="252"/>
      <c r="G12" s="253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 t="s">
        <v>164</v>
      </c>
      <c r="T12" s="233" t="s">
        <v>158</v>
      </c>
      <c r="U12" s="233">
        <v>0</v>
      </c>
      <c r="V12" s="233">
        <f>ROUND(E12*U12,2)</f>
        <v>0</v>
      </c>
      <c r="W12" s="233"/>
      <c r="X12" s="233" t="s">
        <v>119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355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8">
        <v>4</v>
      </c>
      <c r="B13" s="249" t="s">
        <v>360</v>
      </c>
      <c r="C13" s="257" t="s">
        <v>361</v>
      </c>
      <c r="D13" s="250" t="s">
        <v>348</v>
      </c>
      <c r="E13" s="251">
        <v>1</v>
      </c>
      <c r="F13" s="252"/>
      <c r="G13" s="253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3"/>
      <c r="S13" s="233" t="s">
        <v>164</v>
      </c>
      <c r="T13" s="233" t="s">
        <v>158</v>
      </c>
      <c r="U13" s="233">
        <v>0</v>
      </c>
      <c r="V13" s="233">
        <f>ROUND(E13*U13,2)</f>
        <v>0</v>
      </c>
      <c r="W13" s="233"/>
      <c r="X13" s="233" t="s">
        <v>119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355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8">
        <v>5</v>
      </c>
      <c r="B14" s="249" t="s">
        <v>362</v>
      </c>
      <c r="C14" s="257" t="s">
        <v>363</v>
      </c>
      <c r="D14" s="250" t="s">
        <v>348</v>
      </c>
      <c r="E14" s="251">
        <v>1</v>
      </c>
      <c r="F14" s="252"/>
      <c r="G14" s="253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3">
        <v>0</v>
      </c>
      <c r="O14" s="233">
        <f>ROUND(E14*N14,2)</f>
        <v>0</v>
      </c>
      <c r="P14" s="233">
        <v>0</v>
      </c>
      <c r="Q14" s="233">
        <f>ROUND(E14*P14,2)</f>
        <v>0</v>
      </c>
      <c r="R14" s="233"/>
      <c r="S14" s="233" t="s">
        <v>164</v>
      </c>
      <c r="T14" s="233" t="s">
        <v>158</v>
      </c>
      <c r="U14" s="233">
        <v>0</v>
      </c>
      <c r="V14" s="233">
        <f>ROUND(E14*U14,2)</f>
        <v>0</v>
      </c>
      <c r="W14" s="233"/>
      <c r="X14" s="233" t="s">
        <v>119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355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48">
        <v>6</v>
      </c>
      <c r="B15" s="249" t="s">
        <v>364</v>
      </c>
      <c r="C15" s="257" t="s">
        <v>365</v>
      </c>
      <c r="D15" s="250" t="s">
        <v>348</v>
      </c>
      <c r="E15" s="251">
        <v>1</v>
      </c>
      <c r="F15" s="252"/>
      <c r="G15" s="253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/>
      <c r="S15" s="233" t="s">
        <v>164</v>
      </c>
      <c r="T15" s="233" t="s">
        <v>158</v>
      </c>
      <c r="U15" s="233">
        <v>0</v>
      </c>
      <c r="V15" s="233">
        <f>ROUND(E15*U15,2)</f>
        <v>0</v>
      </c>
      <c r="W15" s="233"/>
      <c r="X15" s="233" t="s">
        <v>119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355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8">
        <v>7</v>
      </c>
      <c r="B16" s="249" t="s">
        <v>366</v>
      </c>
      <c r="C16" s="257" t="s">
        <v>367</v>
      </c>
      <c r="D16" s="250" t="s">
        <v>348</v>
      </c>
      <c r="E16" s="251">
        <v>1</v>
      </c>
      <c r="F16" s="252"/>
      <c r="G16" s="253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3">
        <v>0</v>
      </c>
      <c r="O16" s="233">
        <f>ROUND(E16*N16,2)</f>
        <v>0</v>
      </c>
      <c r="P16" s="233">
        <v>0</v>
      </c>
      <c r="Q16" s="233">
        <f>ROUND(E16*P16,2)</f>
        <v>0</v>
      </c>
      <c r="R16" s="233"/>
      <c r="S16" s="233" t="s">
        <v>164</v>
      </c>
      <c r="T16" s="233" t="s">
        <v>158</v>
      </c>
      <c r="U16" s="233">
        <v>0</v>
      </c>
      <c r="V16" s="233">
        <f>ROUND(E16*U16,2)</f>
        <v>0</v>
      </c>
      <c r="W16" s="233"/>
      <c r="X16" s="233" t="s">
        <v>119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355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x14ac:dyDescent="0.2">
      <c r="A17" s="236" t="s">
        <v>113</v>
      </c>
      <c r="B17" s="237" t="s">
        <v>60</v>
      </c>
      <c r="C17" s="256" t="s">
        <v>61</v>
      </c>
      <c r="D17" s="238"/>
      <c r="E17" s="239"/>
      <c r="F17" s="240"/>
      <c r="G17" s="241">
        <f>SUMIF(AG18:AG19,"&lt;&gt;NOR",G18:G19)</f>
        <v>0</v>
      </c>
      <c r="H17" s="235"/>
      <c r="I17" s="235">
        <f>SUM(I18:I19)</f>
        <v>0</v>
      </c>
      <c r="J17" s="235"/>
      <c r="K17" s="235">
        <f>SUM(K18:K19)</f>
        <v>0</v>
      </c>
      <c r="L17" s="235"/>
      <c r="M17" s="235">
        <f>SUM(M18:M19)</f>
        <v>0</v>
      </c>
      <c r="N17" s="235"/>
      <c r="O17" s="235">
        <f>SUM(O18:O19)</f>
        <v>0</v>
      </c>
      <c r="P17" s="235"/>
      <c r="Q17" s="235">
        <f>SUM(Q18:Q19)</f>
        <v>0</v>
      </c>
      <c r="R17" s="235"/>
      <c r="S17" s="235"/>
      <c r="T17" s="235"/>
      <c r="U17" s="235"/>
      <c r="V17" s="235">
        <f>SUM(V18:V19)</f>
        <v>0</v>
      </c>
      <c r="W17" s="235"/>
      <c r="X17" s="235"/>
      <c r="AG17" t="s">
        <v>114</v>
      </c>
    </row>
    <row r="18" spans="1:60" ht="22.5" outlineLevel="1" x14ac:dyDescent="0.2">
      <c r="A18" s="248">
        <v>8</v>
      </c>
      <c r="B18" s="249" t="s">
        <v>368</v>
      </c>
      <c r="C18" s="257" t="s">
        <v>369</v>
      </c>
      <c r="D18" s="250" t="s">
        <v>348</v>
      </c>
      <c r="E18" s="251">
        <v>1</v>
      </c>
      <c r="F18" s="252"/>
      <c r="G18" s="253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3"/>
      <c r="S18" s="233" t="s">
        <v>164</v>
      </c>
      <c r="T18" s="233" t="s">
        <v>158</v>
      </c>
      <c r="U18" s="233">
        <v>0</v>
      </c>
      <c r="V18" s="233">
        <f>ROUND(E18*U18,2)</f>
        <v>0</v>
      </c>
      <c r="W18" s="233"/>
      <c r="X18" s="233" t="s">
        <v>119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355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8">
        <v>9</v>
      </c>
      <c r="B19" s="249" t="s">
        <v>370</v>
      </c>
      <c r="C19" s="257" t="s">
        <v>371</v>
      </c>
      <c r="D19" s="250" t="s">
        <v>348</v>
      </c>
      <c r="E19" s="251">
        <v>29</v>
      </c>
      <c r="F19" s="252"/>
      <c r="G19" s="253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3"/>
      <c r="S19" s="233" t="s">
        <v>164</v>
      </c>
      <c r="T19" s="233" t="s">
        <v>158</v>
      </c>
      <c r="U19" s="233">
        <v>0</v>
      </c>
      <c r="V19" s="233">
        <f>ROUND(E19*U19,2)</f>
        <v>0</v>
      </c>
      <c r="W19" s="233"/>
      <c r="X19" s="233" t="s">
        <v>119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355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">
      <c r="A20" s="236" t="s">
        <v>113</v>
      </c>
      <c r="B20" s="237" t="s">
        <v>62</v>
      </c>
      <c r="C20" s="256" t="s">
        <v>63</v>
      </c>
      <c r="D20" s="238"/>
      <c r="E20" s="239"/>
      <c r="F20" s="240"/>
      <c r="G20" s="241">
        <f>SUMIF(AG21:AG33,"&lt;&gt;NOR",G21:G33)</f>
        <v>0</v>
      </c>
      <c r="H20" s="235"/>
      <c r="I20" s="235">
        <f>SUM(I21:I33)</f>
        <v>0</v>
      </c>
      <c r="J20" s="235"/>
      <c r="K20" s="235">
        <f>SUM(K21:K33)</f>
        <v>0</v>
      </c>
      <c r="L20" s="235"/>
      <c r="M20" s="235">
        <f>SUM(M21:M33)</f>
        <v>0</v>
      </c>
      <c r="N20" s="235"/>
      <c r="O20" s="235">
        <f>SUM(O21:O33)</f>
        <v>0</v>
      </c>
      <c r="P20" s="235"/>
      <c r="Q20" s="235">
        <f>SUM(Q21:Q33)</f>
        <v>0</v>
      </c>
      <c r="R20" s="235"/>
      <c r="S20" s="235"/>
      <c r="T20" s="235"/>
      <c r="U20" s="235"/>
      <c r="V20" s="235">
        <f>SUM(V21:V33)</f>
        <v>0</v>
      </c>
      <c r="W20" s="235"/>
      <c r="X20" s="235"/>
      <c r="AG20" t="s">
        <v>114</v>
      </c>
    </row>
    <row r="21" spans="1:60" outlineLevel="1" x14ac:dyDescent="0.2">
      <c r="A21" s="248">
        <v>10</v>
      </c>
      <c r="B21" s="249" t="s">
        <v>372</v>
      </c>
      <c r="C21" s="257" t="s">
        <v>373</v>
      </c>
      <c r="D21" s="250" t="s">
        <v>132</v>
      </c>
      <c r="E21" s="251">
        <v>230</v>
      </c>
      <c r="F21" s="252"/>
      <c r="G21" s="253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3"/>
      <c r="S21" s="233" t="s">
        <v>164</v>
      </c>
      <c r="T21" s="233" t="s">
        <v>158</v>
      </c>
      <c r="U21" s="233">
        <v>0</v>
      </c>
      <c r="V21" s="233">
        <f>ROUND(E21*U21,2)</f>
        <v>0</v>
      </c>
      <c r="W21" s="233"/>
      <c r="X21" s="233" t="s">
        <v>119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355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8">
        <v>11</v>
      </c>
      <c r="B22" s="249" t="s">
        <v>374</v>
      </c>
      <c r="C22" s="257" t="s">
        <v>375</v>
      </c>
      <c r="D22" s="250" t="s">
        <v>132</v>
      </c>
      <c r="E22" s="251">
        <v>80</v>
      </c>
      <c r="F22" s="252"/>
      <c r="G22" s="253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3"/>
      <c r="S22" s="233" t="s">
        <v>164</v>
      </c>
      <c r="T22" s="233" t="s">
        <v>158</v>
      </c>
      <c r="U22" s="233">
        <v>0</v>
      </c>
      <c r="V22" s="233">
        <f>ROUND(E22*U22,2)</f>
        <v>0</v>
      </c>
      <c r="W22" s="233"/>
      <c r="X22" s="233" t="s">
        <v>119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355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8">
        <v>12</v>
      </c>
      <c r="B23" s="249" t="s">
        <v>376</v>
      </c>
      <c r="C23" s="257" t="s">
        <v>377</v>
      </c>
      <c r="D23" s="250" t="s">
        <v>132</v>
      </c>
      <c r="E23" s="251">
        <v>80</v>
      </c>
      <c r="F23" s="252"/>
      <c r="G23" s="253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3"/>
      <c r="S23" s="233" t="s">
        <v>164</v>
      </c>
      <c r="T23" s="233" t="s">
        <v>158</v>
      </c>
      <c r="U23" s="233">
        <v>0</v>
      </c>
      <c r="V23" s="233">
        <f>ROUND(E23*U23,2)</f>
        <v>0</v>
      </c>
      <c r="W23" s="233"/>
      <c r="X23" s="233" t="s">
        <v>119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355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8">
        <v>13</v>
      </c>
      <c r="B24" s="249" t="s">
        <v>378</v>
      </c>
      <c r="C24" s="257" t="s">
        <v>379</v>
      </c>
      <c r="D24" s="250" t="s">
        <v>132</v>
      </c>
      <c r="E24" s="251">
        <v>30</v>
      </c>
      <c r="F24" s="252"/>
      <c r="G24" s="253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3">
        <v>0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 t="s">
        <v>164</v>
      </c>
      <c r="T24" s="233" t="s">
        <v>158</v>
      </c>
      <c r="U24" s="233">
        <v>0</v>
      </c>
      <c r="V24" s="233">
        <f>ROUND(E24*U24,2)</f>
        <v>0</v>
      </c>
      <c r="W24" s="233"/>
      <c r="X24" s="233" t="s">
        <v>119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355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8">
        <v>14</v>
      </c>
      <c r="B25" s="249" t="s">
        <v>380</v>
      </c>
      <c r="C25" s="257" t="s">
        <v>381</v>
      </c>
      <c r="D25" s="250" t="s">
        <v>132</v>
      </c>
      <c r="E25" s="251">
        <v>20</v>
      </c>
      <c r="F25" s="252"/>
      <c r="G25" s="253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3"/>
      <c r="S25" s="233" t="s">
        <v>164</v>
      </c>
      <c r="T25" s="233" t="s">
        <v>158</v>
      </c>
      <c r="U25" s="233">
        <v>0</v>
      </c>
      <c r="V25" s="233">
        <f>ROUND(E25*U25,2)</f>
        <v>0</v>
      </c>
      <c r="W25" s="233"/>
      <c r="X25" s="233" t="s">
        <v>119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355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8">
        <v>15</v>
      </c>
      <c r="B26" s="249" t="s">
        <v>382</v>
      </c>
      <c r="C26" s="257" t="s">
        <v>383</v>
      </c>
      <c r="D26" s="250" t="s">
        <v>132</v>
      </c>
      <c r="E26" s="251">
        <v>14</v>
      </c>
      <c r="F26" s="252"/>
      <c r="G26" s="253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 t="s">
        <v>164</v>
      </c>
      <c r="T26" s="233" t="s">
        <v>158</v>
      </c>
      <c r="U26" s="233">
        <v>0</v>
      </c>
      <c r="V26" s="233">
        <f>ROUND(E26*U26,2)</f>
        <v>0</v>
      </c>
      <c r="W26" s="233"/>
      <c r="X26" s="233" t="s">
        <v>119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355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8">
        <v>16</v>
      </c>
      <c r="B27" s="249" t="s">
        <v>384</v>
      </c>
      <c r="C27" s="257" t="s">
        <v>385</v>
      </c>
      <c r="D27" s="250" t="s">
        <v>348</v>
      </c>
      <c r="E27" s="251">
        <v>14</v>
      </c>
      <c r="F27" s="252"/>
      <c r="G27" s="253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3">
        <v>0</v>
      </c>
      <c r="O27" s="233">
        <f>ROUND(E27*N27,2)</f>
        <v>0</v>
      </c>
      <c r="P27" s="233">
        <v>0</v>
      </c>
      <c r="Q27" s="233">
        <f>ROUND(E27*P27,2)</f>
        <v>0</v>
      </c>
      <c r="R27" s="233"/>
      <c r="S27" s="233" t="s">
        <v>164</v>
      </c>
      <c r="T27" s="233" t="s">
        <v>158</v>
      </c>
      <c r="U27" s="233">
        <v>0</v>
      </c>
      <c r="V27" s="233">
        <f>ROUND(E27*U27,2)</f>
        <v>0</v>
      </c>
      <c r="W27" s="233"/>
      <c r="X27" s="233" t="s">
        <v>119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355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8">
        <v>17</v>
      </c>
      <c r="B28" s="249" t="s">
        <v>386</v>
      </c>
      <c r="C28" s="257" t="s">
        <v>387</v>
      </c>
      <c r="D28" s="250" t="s">
        <v>348</v>
      </c>
      <c r="E28" s="251">
        <v>28</v>
      </c>
      <c r="F28" s="252"/>
      <c r="G28" s="253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3"/>
      <c r="S28" s="233" t="s">
        <v>164</v>
      </c>
      <c r="T28" s="233" t="s">
        <v>158</v>
      </c>
      <c r="U28" s="233">
        <v>0</v>
      </c>
      <c r="V28" s="233">
        <f>ROUND(E28*U28,2)</f>
        <v>0</v>
      </c>
      <c r="W28" s="233"/>
      <c r="X28" s="233" t="s">
        <v>119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355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8">
        <v>18</v>
      </c>
      <c r="B29" s="249" t="s">
        <v>388</v>
      </c>
      <c r="C29" s="257" t="s">
        <v>389</v>
      </c>
      <c r="D29" s="250" t="s">
        <v>348</v>
      </c>
      <c r="E29" s="251">
        <v>14</v>
      </c>
      <c r="F29" s="252"/>
      <c r="G29" s="253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33">
        <v>0</v>
      </c>
      <c r="O29" s="233">
        <f>ROUND(E29*N29,2)</f>
        <v>0</v>
      </c>
      <c r="P29" s="233">
        <v>0</v>
      </c>
      <c r="Q29" s="233">
        <f>ROUND(E29*P29,2)</f>
        <v>0</v>
      </c>
      <c r="R29" s="233"/>
      <c r="S29" s="233" t="s">
        <v>164</v>
      </c>
      <c r="T29" s="233" t="s">
        <v>158</v>
      </c>
      <c r="U29" s="233">
        <v>0</v>
      </c>
      <c r="V29" s="233">
        <f>ROUND(E29*U29,2)</f>
        <v>0</v>
      </c>
      <c r="W29" s="233"/>
      <c r="X29" s="233" t="s">
        <v>119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355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8">
        <v>19</v>
      </c>
      <c r="B30" s="249" t="s">
        <v>390</v>
      </c>
      <c r="C30" s="257" t="s">
        <v>391</v>
      </c>
      <c r="D30" s="250" t="s">
        <v>392</v>
      </c>
      <c r="E30" s="251">
        <v>1</v>
      </c>
      <c r="F30" s="252"/>
      <c r="G30" s="253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3"/>
      <c r="S30" s="233" t="s">
        <v>164</v>
      </c>
      <c r="T30" s="233" t="s">
        <v>158</v>
      </c>
      <c r="U30" s="233">
        <v>0</v>
      </c>
      <c r="V30" s="233">
        <f>ROUND(E30*U30,2)</f>
        <v>0</v>
      </c>
      <c r="W30" s="233"/>
      <c r="X30" s="233" t="s">
        <v>119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355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8">
        <v>20</v>
      </c>
      <c r="B31" s="249" t="s">
        <v>393</v>
      </c>
      <c r="C31" s="257" t="s">
        <v>394</v>
      </c>
      <c r="D31" s="250" t="s">
        <v>132</v>
      </c>
      <c r="E31" s="251">
        <v>20</v>
      </c>
      <c r="F31" s="252"/>
      <c r="G31" s="253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/>
      <c r="S31" s="233" t="s">
        <v>164</v>
      </c>
      <c r="T31" s="233" t="s">
        <v>158</v>
      </c>
      <c r="U31" s="233">
        <v>0</v>
      </c>
      <c r="V31" s="233">
        <f>ROUND(E31*U31,2)</f>
        <v>0</v>
      </c>
      <c r="W31" s="233"/>
      <c r="X31" s="233" t="s">
        <v>119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355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1" x14ac:dyDescent="0.2">
      <c r="A32" s="248">
        <v>21</v>
      </c>
      <c r="B32" s="249" t="s">
        <v>395</v>
      </c>
      <c r="C32" s="257" t="s">
        <v>396</v>
      </c>
      <c r="D32" s="250" t="s">
        <v>132</v>
      </c>
      <c r="E32" s="251">
        <v>20</v>
      </c>
      <c r="F32" s="252"/>
      <c r="G32" s="253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3"/>
      <c r="S32" s="233" t="s">
        <v>164</v>
      </c>
      <c r="T32" s="233" t="s">
        <v>158</v>
      </c>
      <c r="U32" s="233">
        <v>0</v>
      </c>
      <c r="V32" s="233">
        <f>ROUND(E32*U32,2)</f>
        <v>0</v>
      </c>
      <c r="W32" s="233"/>
      <c r="X32" s="233" t="s">
        <v>119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355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8">
        <v>22</v>
      </c>
      <c r="B33" s="249" t="s">
        <v>397</v>
      </c>
      <c r="C33" s="257" t="s">
        <v>398</v>
      </c>
      <c r="D33" s="250" t="s">
        <v>348</v>
      </c>
      <c r="E33" s="251">
        <v>1</v>
      </c>
      <c r="F33" s="252"/>
      <c r="G33" s="253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 t="s">
        <v>164</v>
      </c>
      <c r="T33" s="233" t="s">
        <v>158</v>
      </c>
      <c r="U33" s="233">
        <v>0</v>
      </c>
      <c r="V33" s="233">
        <f>ROUND(E33*U33,2)</f>
        <v>0</v>
      </c>
      <c r="W33" s="233"/>
      <c r="X33" s="233" t="s">
        <v>119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355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x14ac:dyDescent="0.2">
      <c r="A34" s="236" t="s">
        <v>113</v>
      </c>
      <c r="B34" s="237" t="s">
        <v>64</v>
      </c>
      <c r="C34" s="256" t="s">
        <v>65</v>
      </c>
      <c r="D34" s="238"/>
      <c r="E34" s="239"/>
      <c r="F34" s="240"/>
      <c r="G34" s="241">
        <f>SUMIF(AG35:AG44,"&lt;&gt;NOR",G35:G44)</f>
        <v>0</v>
      </c>
      <c r="H34" s="235"/>
      <c r="I34" s="235">
        <f>SUM(I35:I44)</f>
        <v>0</v>
      </c>
      <c r="J34" s="235"/>
      <c r="K34" s="235">
        <f>SUM(K35:K44)</f>
        <v>0</v>
      </c>
      <c r="L34" s="235"/>
      <c r="M34" s="235">
        <f>SUM(M35:M44)</f>
        <v>0</v>
      </c>
      <c r="N34" s="235"/>
      <c r="O34" s="235">
        <f>SUM(O35:O44)</f>
        <v>0</v>
      </c>
      <c r="P34" s="235"/>
      <c r="Q34" s="235">
        <f>SUM(Q35:Q44)</f>
        <v>0</v>
      </c>
      <c r="R34" s="235"/>
      <c r="S34" s="235"/>
      <c r="T34" s="235"/>
      <c r="U34" s="235"/>
      <c r="V34" s="235">
        <f>SUM(V35:V44)</f>
        <v>0</v>
      </c>
      <c r="W34" s="235"/>
      <c r="X34" s="235"/>
      <c r="AG34" t="s">
        <v>114</v>
      </c>
    </row>
    <row r="35" spans="1:60" outlineLevel="1" x14ac:dyDescent="0.2">
      <c r="A35" s="248">
        <v>23</v>
      </c>
      <c r="B35" s="249" t="s">
        <v>399</v>
      </c>
      <c r="C35" s="257" t="s">
        <v>400</v>
      </c>
      <c r="D35" s="250" t="s">
        <v>348</v>
      </c>
      <c r="E35" s="251">
        <v>8</v>
      </c>
      <c r="F35" s="252"/>
      <c r="G35" s="253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3"/>
      <c r="S35" s="233" t="s">
        <v>164</v>
      </c>
      <c r="T35" s="233" t="s">
        <v>158</v>
      </c>
      <c r="U35" s="233">
        <v>0</v>
      </c>
      <c r="V35" s="233">
        <f>ROUND(E35*U35,2)</f>
        <v>0</v>
      </c>
      <c r="W35" s="233"/>
      <c r="X35" s="233" t="s">
        <v>119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355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8">
        <v>24</v>
      </c>
      <c r="B36" s="249" t="s">
        <v>401</v>
      </c>
      <c r="C36" s="257" t="s">
        <v>402</v>
      </c>
      <c r="D36" s="250" t="s">
        <v>348</v>
      </c>
      <c r="E36" s="251">
        <v>1</v>
      </c>
      <c r="F36" s="252"/>
      <c r="G36" s="253">
        <f>ROUND(E36*F36,2)</f>
        <v>0</v>
      </c>
      <c r="H36" s="234"/>
      <c r="I36" s="233">
        <f>ROUND(E36*H36,2)</f>
        <v>0</v>
      </c>
      <c r="J36" s="234"/>
      <c r="K36" s="233">
        <f>ROUND(E36*J36,2)</f>
        <v>0</v>
      </c>
      <c r="L36" s="233">
        <v>21</v>
      </c>
      <c r="M36" s="233">
        <f>G36*(1+L36/100)</f>
        <v>0</v>
      </c>
      <c r="N36" s="233">
        <v>0</v>
      </c>
      <c r="O36" s="233">
        <f>ROUND(E36*N36,2)</f>
        <v>0</v>
      </c>
      <c r="P36" s="233">
        <v>0</v>
      </c>
      <c r="Q36" s="233">
        <f>ROUND(E36*P36,2)</f>
        <v>0</v>
      </c>
      <c r="R36" s="233"/>
      <c r="S36" s="233" t="s">
        <v>164</v>
      </c>
      <c r="T36" s="233" t="s">
        <v>158</v>
      </c>
      <c r="U36" s="233">
        <v>0</v>
      </c>
      <c r="V36" s="233">
        <f>ROUND(E36*U36,2)</f>
        <v>0</v>
      </c>
      <c r="W36" s="233"/>
      <c r="X36" s="233" t="s">
        <v>119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355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8">
        <v>25</v>
      </c>
      <c r="B37" s="249" t="s">
        <v>403</v>
      </c>
      <c r="C37" s="257" t="s">
        <v>404</v>
      </c>
      <c r="D37" s="250" t="s">
        <v>348</v>
      </c>
      <c r="E37" s="251">
        <v>1</v>
      </c>
      <c r="F37" s="252"/>
      <c r="G37" s="253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3"/>
      <c r="S37" s="233" t="s">
        <v>164</v>
      </c>
      <c r="T37" s="233" t="s">
        <v>158</v>
      </c>
      <c r="U37" s="233">
        <v>0</v>
      </c>
      <c r="V37" s="233">
        <f>ROUND(E37*U37,2)</f>
        <v>0</v>
      </c>
      <c r="W37" s="233"/>
      <c r="X37" s="233" t="s">
        <v>119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355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8">
        <v>26</v>
      </c>
      <c r="B38" s="249" t="s">
        <v>405</v>
      </c>
      <c r="C38" s="257" t="s">
        <v>406</v>
      </c>
      <c r="D38" s="250" t="s">
        <v>348</v>
      </c>
      <c r="E38" s="251">
        <v>5</v>
      </c>
      <c r="F38" s="252"/>
      <c r="G38" s="253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3"/>
      <c r="S38" s="233" t="s">
        <v>164</v>
      </c>
      <c r="T38" s="233" t="s">
        <v>158</v>
      </c>
      <c r="U38" s="233">
        <v>0</v>
      </c>
      <c r="V38" s="233">
        <f>ROUND(E38*U38,2)</f>
        <v>0</v>
      </c>
      <c r="W38" s="233"/>
      <c r="X38" s="233" t="s">
        <v>119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355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8">
        <v>27</v>
      </c>
      <c r="B39" s="249" t="s">
        <v>407</v>
      </c>
      <c r="C39" s="257" t="s">
        <v>408</v>
      </c>
      <c r="D39" s="250" t="s">
        <v>132</v>
      </c>
      <c r="E39" s="251">
        <v>310</v>
      </c>
      <c r="F39" s="252"/>
      <c r="G39" s="253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3">
        <v>0</v>
      </c>
      <c r="O39" s="233">
        <f>ROUND(E39*N39,2)</f>
        <v>0</v>
      </c>
      <c r="P39" s="233">
        <v>0</v>
      </c>
      <c r="Q39" s="233">
        <f>ROUND(E39*P39,2)</f>
        <v>0</v>
      </c>
      <c r="R39" s="233"/>
      <c r="S39" s="233" t="s">
        <v>164</v>
      </c>
      <c r="T39" s="233" t="s">
        <v>158</v>
      </c>
      <c r="U39" s="233">
        <v>0</v>
      </c>
      <c r="V39" s="233">
        <f>ROUND(E39*U39,2)</f>
        <v>0</v>
      </c>
      <c r="W39" s="233"/>
      <c r="X39" s="233" t="s">
        <v>119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355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8">
        <v>28</v>
      </c>
      <c r="B40" s="249" t="s">
        <v>409</v>
      </c>
      <c r="C40" s="257" t="s">
        <v>410</v>
      </c>
      <c r="D40" s="250" t="s">
        <v>132</v>
      </c>
      <c r="E40" s="251">
        <v>110</v>
      </c>
      <c r="F40" s="252"/>
      <c r="G40" s="253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3">
        <v>0</v>
      </c>
      <c r="O40" s="233">
        <f>ROUND(E40*N40,2)</f>
        <v>0</v>
      </c>
      <c r="P40" s="233">
        <v>0</v>
      </c>
      <c r="Q40" s="233">
        <f>ROUND(E40*P40,2)</f>
        <v>0</v>
      </c>
      <c r="R40" s="233"/>
      <c r="S40" s="233" t="s">
        <v>164</v>
      </c>
      <c r="T40" s="233" t="s">
        <v>158</v>
      </c>
      <c r="U40" s="233">
        <v>0</v>
      </c>
      <c r="V40" s="233">
        <f>ROUND(E40*U40,2)</f>
        <v>0</v>
      </c>
      <c r="W40" s="233"/>
      <c r="X40" s="233" t="s">
        <v>119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355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8">
        <v>29</v>
      </c>
      <c r="B41" s="249" t="s">
        <v>411</v>
      </c>
      <c r="C41" s="257" t="s">
        <v>412</v>
      </c>
      <c r="D41" s="250" t="s">
        <v>132</v>
      </c>
      <c r="E41" s="251">
        <v>20</v>
      </c>
      <c r="F41" s="252"/>
      <c r="G41" s="253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3"/>
      <c r="S41" s="233" t="s">
        <v>164</v>
      </c>
      <c r="T41" s="233" t="s">
        <v>158</v>
      </c>
      <c r="U41" s="233">
        <v>0</v>
      </c>
      <c r="V41" s="233">
        <f>ROUND(E41*U41,2)</f>
        <v>0</v>
      </c>
      <c r="W41" s="233"/>
      <c r="X41" s="233" t="s">
        <v>119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355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8">
        <v>30</v>
      </c>
      <c r="B42" s="249" t="s">
        <v>413</v>
      </c>
      <c r="C42" s="257" t="s">
        <v>414</v>
      </c>
      <c r="D42" s="250" t="s">
        <v>415</v>
      </c>
      <c r="E42" s="251">
        <v>14</v>
      </c>
      <c r="F42" s="252"/>
      <c r="G42" s="253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3">
        <v>0</v>
      </c>
      <c r="O42" s="233">
        <f>ROUND(E42*N42,2)</f>
        <v>0</v>
      </c>
      <c r="P42" s="233">
        <v>0</v>
      </c>
      <c r="Q42" s="233">
        <f>ROUND(E42*P42,2)</f>
        <v>0</v>
      </c>
      <c r="R42" s="233"/>
      <c r="S42" s="233" t="s">
        <v>164</v>
      </c>
      <c r="T42" s="233" t="s">
        <v>158</v>
      </c>
      <c r="U42" s="233">
        <v>0</v>
      </c>
      <c r="V42" s="233">
        <f>ROUND(E42*U42,2)</f>
        <v>0</v>
      </c>
      <c r="W42" s="233"/>
      <c r="X42" s="233" t="s">
        <v>119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355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8">
        <v>31</v>
      </c>
      <c r="B43" s="249" t="s">
        <v>416</v>
      </c>
      <c r="C43" s="257" t="s">
        <v>417</v>
      </c>
      <c r="D43" s="250" t="s">
        <v>132</v>
      </c>
      <c r="E43" s="251">
        <v>20</v>
      </c>
      <c r="F43" s="252"/>
      <c r="G43" s="253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3"/>
      <c r="S43" s="233" t="s">
        <v>164</v>
      </c>
      <c r="T43" s="233" t="s">
        <v>158</v>
      </c>
      <c r="U43" s="233">
        <v>0</v>
      </c>
      <c r="V43" s="233">
        <f>ROUND(E43*U43,2)</f>
        <v>0</v>
      </c>
      <c r="W43" s="233"/>
      <c r="X43" s="233" t="s">
        <v>119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355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48">
        <v>32</v>
      </c>
      <c r="B44" s="249" t="s">
        <v>418</v>
      </c>
      <c r="C44" s="257" t="s">
        <v>419</v>
      </c>
      <c r="D44" s="250" t="s">
        <v>348</v>
      </c>
      <c r="E44" s="251">
        <v>10</v>
      </c>
      <c r="F44" s="252"/>
      <c r="G44" s="253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3"/>
      <c r="S44" s="233" t="s">
        <v>164</v>
      </c>
      <c r="T44" s="233" t="s">
        <v>158</v>
      </c>
      <c r="U44" s="233">
        <v>0</v>
      </c>
      <c r="V44" s="233">
        <f>ROUND(E44*U44,2)</f>
        <v>0</v>
      </c>
      <c r="W44" s="233"/>
      <c r="X44" s="233" t="s">
        <v>119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355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236" t="s">
        <v>113</v>
      </c>
      <c r="B45" s="237" t="s">
        <v>66</v>
      </c>
      <c r="C45" s="256" t="s">
        <v>67</v>
      </c>
      <c r="D45" s="238"/>
      <c r="E45" s="239"/>
      <c r="F45" s="240"/>
      <c r="G45" s="241">
        <f>SUMIF(AG46:AG58,"&lt;&gt;NOR",G46:G58)</f>
        <v>0</v>
      </c>
      <c r="H45" s="235"/>
      <c r="I45" s="235">
        <f>SUM(I46:I58)</f>
        <v>0</v>
      </c>
      <c r="J45" s="235"/>
      <c r="K45" s="235">
        <f>SUM(K46:K58)</f>
        <v>0</v>
      </c>
      <c r="L45" s="235"/>
      <c r="M45" s="235">
        <f>SUM(M46:M58)</f>
        <v>0</v>
      </c>
      <c r="N45" s="235"/>
      <c r="O45" s="235">
        <f>SUM(O46:O58)</f>
        <v>0</v>
      </c>
      <c r="P45" s="235"/>
      <c r="Q45" s="235">
        <f>SUM(Q46:Q58)</f>
        <v>0</v>
      </c>
      <c r="R45" s="235"/>
      <c r="S45" s="235"/>
      <c r="T45" s="235"/>
      <c r="U45" s="235"/>
      <c r="V45" s="235">
        <f>SUM(V46:V58)</f>
        <v>0</v>
      </c>
      <c r="W45" s="235"/>
      <c r="X45" s="235"/>
      <c r="AG45" t="s">
        <v>114</v>
      </c>
    </row>
    <row r="46" spans="1:60" outlineLevel="1" x14ac:dyDescent="0.2">
      <c r="A46" s="248">
        <v>33</v>
      </c>
      <c r="B46" s="249" t="s">
        <v>420</v>
      </c>
      <c r="C46" s="257" t="s">
        <v>421</v>
      </c>
      <c r="D46" s="250" t="s">
        <v>348</v>
      </c>
      <c r="E46" s="251">
        <v>1</v>
      </c>
      <c r="F46" s="252"/>
      <c r="G46" s="253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33">
        <v>0</v>
      </c>
      <c r="O46" s="233">
        <f>ROUND(E46*N46,2)</f>
        <v>0</v>
      </c>
      <c r="P46" s="233">
        <v>0</v>
      </c>
      <c r="Q46" s="233">
        <f>ROUND(E46*P46,2)</f>
        <v>0</v>
      </c>
      <c r="R46" s="233"/>
      <c r="S46" s="233" t="s">
        <v>164</v>
      </c>
      <c r="T46" s="233" t="s">
        <v>158</v>
      </c>
      <c r="U46" s="233">
        <v>0</v>
      </c>
      <c r="V46" s="233">
        <f>ROUND(E46*U46,2)</f>
        <v>0</v>
      </c>
      <c r="W46" s="233"/>
      <c r="X46" s="233" t="s">
        <v>119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355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48">
        <v>34</v>
      </c>
      <c r="B47" s="249" t="s">
        <v>422</v>
      </c>
      <c r="C47" s="257" t="s">
        <v>423</v>
      </c>
      <c r="D47" s="250" t="s">
        <v>424</v>
      </c>
      <c r="E47" s="251">
        <v>8</v>
      </c>
      <c r="F47" s="252"/>
      <c r="G47" s="253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3">
        <v>0</v>
      </c>
      <c r="O47" s="233">
        <f>ROUND(E47*N47,2)</f>
        <v>0</v>
      </c>
      <c r="P47" s="233">
        <v>0</v>
      </c>
      <c r="Q47" s="233">
        <f>ROUND(E47*P47,2)</f>
        <v>0</v>
      </c>
      <c r="R47" s="233"/>
      <c r="S47" s="233" t="s">
        <v>164</v>
      </c>
      <c r="T47" s="233" t="s">
        <v>158</v>
      </c>
      <c r="U47" s="233">
        <v>0</v>
      </c>
      <c r="V47" s="233">
        <f>ROUND(E47*U47,2)</f>
        <v>0</v>
      </c>
      <c r="W47" s="233"/>
      <c r="X47" s="233" t="s">
        <v>119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355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8">
        <v>35</v>
      </c>
      <c r="B48" s="249" t="s">
        <v>425</v>
      </c>
      <c r="C48" s="257" t="s">
        <v>426</v>
      </c>
      <c r="D48" s="250" t="s">
        <v>348</v>
      </c>
      <c r="E48" s="251">
        <v>1</v>
      </c>
      <c r="F48" s="252"/>
      <c r="G48" s="253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3">
        <v>0</v>
      </c>
      <c r="O48" s="233">
        <f>ROUND(E48*N48,2)</f>
        <v>0</v>
      </c>
      <c r="P48" s="233">
        <v>0</v>
      </c>
      <c r="Q48" s="233">
        <f>ROUND(E48*P48,2)</f>
        <v>0</v>
      </c>
      <c r="R48" s="233"/>
      <c r="S48" s="233" t="s">
        <v>164</v>
      </c>
      <c r="T48" s="233" t="s">
        <v>158</v>
      </c>
      <c r="U48" s="233">
        <v>0</v>
      </c>
      <c r="V48" s="233">
        <f>ROUND(E48*U48,2)</f>
        <v>0</v>
      </c>
      <c r="W48" s="233"/>
      <c r="X48" s="233" t="s">
        <v>119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355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8">
        <v>36</v>
      </c>
      <c r="B49" s="249" t="s">
        <v>427</v>
      </c>
      <c r="C49" s="257" t="s">
        <v>428</v>
      </c>
      <c r="D49" s="250" t="s">
        <v>348</v>
      </c>
      <c r="E49" s="251">
        <v>1</v>
      </c>
      <c r="F49" s="252"/>
      <c r="G49" s="253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/>
      <c r="S49" s="233" t="s">
        <v>164</v>
      </c>
      <c r="T49" s="233" t="s">
        <v>158</v>
      </c>
      <c r="U49" s="233">
        <v>0</v>
      </c>
      <c r="V49" s="233">
        <f>ROUND(E49*U49,2)</f>
        <v>0</v>
      </c>
      <c r="W49" s="233"/>
      <c r="X49" s="233" t="s">
        <v>119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355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8">
        <v>37</v>
      </c>
      <c r="B50" s="249" t="s">
        <v>429</v>
      </c>
      <c r="C50" s="257" t="s">
        <v>430</v>
      </c>
      <c r="D50" s="250" t="s">
        <v>424</v>
      </c>
      <c r="E50" s="251">
        <v>1</v>
      </c>
      <c r="F50" s="252"/>
      <c r="G50" s="253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3">
        <v>0</v>
      </c>
      <c r="O50" s="233">
        <f>ROUND(E50*N50,2)</f>
        <v>0</v>
      </c>
      <c r="P50" s="233">
        <v>0</v>
      </c>
      <c r="Q50" s="233">
        <f>ROUND(E50*P50,2)</f>
        <v>0</v>
      </c>
      <c r="R50" s="233"/>
      <c r="S50" s="233" t="s">
        <v>164</v>
      </c>
      <c r="T50" s="233" t="s">
        <v>158</v>
      </c>
      <c r="U50" s="233">
        <v>0</v>
      </c>
      <c r="V50" s="233">
        <f>ROUND(E50*U50,2)</f>
        <v>0</v>
      </c>
      <c r="W50" s="233"/>
      <c r="X50" s="233" t="s">
        <v>119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355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8">
        <v>38</v>
      </c>
      <c r="B51" s="249" t="s">
        <v>431</v>
      </c>
      <c r="C51" s="257" t="s">
        <v>432</v>
      </c>
      <c r="D51" s="250" t="s">
        <v>433</v>
      </c>
      <c r="E51" s="251">
        <v>4</v>
      </c>
      <c r="F51" s="252"/>
      <c r="G51" s="253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3">
        <v>0</v>
      </c>
      <c r="O51" s="233">
        <f>ROUND(E51*N51,2)</f>
        <v>0</v>
      </c>
      <c r="P51" s="233">
        <v>0</v>
      </c>
      <c r="Q51" s="233">
        <f>ROUND(E51*P51,2)</f>
        <v>0</v>
      </c>
      <c r="R51" s="233"/>
      <c r="S51" s="233" t="s">
        <v>164</v>
      </c>
      <c r="T51" s="233" t="s">
        <v>158</v>
      </c>
      <c r="U51" s="233">
        <v>0</v>
      </c>
      <c r="V51" s="233">
        <f>ROUND(E51*U51,2)</f>
        <v>0</v>
      </c>
      <c r="W51" s="233"/>
      <c r="X51" s="233" t="s">
        <v>119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355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8">
        <v>39</v>
      </c>
      <c r="B52" s="249" t="s">
        <v>434</v>
      </c>
      <c r="C52" s="257" t="s">
        <v>435</v>
      </c>
      <c r="D52" s="250" t="s">
        <v>424</v>
      </c>
      <c r="E52" s="251">
        <v>4</v>
      </c>
      <c r="F52" s="252"/>
      <c r="G52" s="253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3">
        <v>0</v>
      </c>
      <c r="O52" s="233">
        <f>ROUND(E52*N52,2)</f>
        <v>0</v>
      </c>
      <c r="P52" s="233">
        <v>0</v>
      </c>
      <c r="Q52" s="233">
        <f>ROUND(E52*P52,2)</f>
        <v>0</v>
      </c>
      <c r="R52" s="233"/>
      <c r="S52" s="233" t="s">
        <v>164</v>
      </c>
      <c r="T52" s="233" t="s">
        <v>158</v>
      </c>
      <c r="U52" s="233">
        <v>0</v>
      </c>
      <c r="V52" s="233">
        <f>ROUND(E52*U52,2)</f>
        <v>0</v>
      </c>
      <c r="W52" s="233"/>
      <c r="X52" s="233" t="s">
        <v>119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355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8">
        <v>40</v>
      </c>
      <c r="B53" s="249" t="s">
        <v>436</v>
      </c>
      <c r="C53" s="257" t="s">
        <v>437</v>
      </c>
      <c r="D53" s="250" t="s">
        <v>424</v>
      </c>
      <c r="E53" s="251">
        <v>2</v>
      </c>
      <c r="F53" s="252"/>
      <c r="G53" s="253">
        <f>ROUND(E53*F53,2)</f>
        <v>0</v>
      </c>
      <c r="H53" s="234"/>
      <c r="I53" s="233">
        <f>ROUND(E53*H53,2)</f>
        <v>0</v>
      </c>
      <c r="J53" s="234"/>
      <c r="K53" s="233">
        <f>ROUND(E53*J53,2)</f>
        <v>0</v>
      </c>
      <c r="L53" s="233">
        <v>21</v>
      </c>
      <c r="M53" s="233">
        <f>G53*(1+L53/100)</f>
        <v>0</v>
      </c>
      <c r="N53" s="233">
        <v>0</v>
      </c>
      <c r="O53" s="233">
        <f>ROUND(E53*N53,2)</f>
        <v>0</v>
      </c>
      <c r="P53" s="233">
        <v>0</v>
      </c>
      <c r="Q53" s="233">
        <f>ROUND(E53*P53,2)</f>
        <v>0</v>
      </c>
      <c r="R53" s="233"/>
      <c r="S53" s="233" t="s">
        <v>164</v>
      </c>
      <c r="T53" s="233" t="s">
        <v>158</v>
      </c>
      <c r="U53" s="233">
        <v>0</v>
      </c>
      <c r="V53" s="233">
        <f>ROUND(E53*U53,2)</f>
        <v>0</v>
      </c>
      <c r="W53" s="233"/>
      <c r="X53" s="233" t="s">
        <v>119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355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8">
        <v>41</v>
      </c>
      <c r="B54" s="249" t="s">
        <v>438</v>
      </c>
      <c r="C54" s="257" t="s">
        <v>439</v>
      </c>
      <c r="D54" s="250" t="s">
        <v>424</v>
      </c>
      <c r="E54" s="251">
        <v>8</v>
      </c>
      <c r="F54" s="252"/>
      <c r="G54" s="253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33">
        <v>0</v>
      </c>
      <c r="O54" s="233">
        <f>ROUND(E54*N54,2)</f>
        <v>0</v>
      </c>
      <c r="P54" s="233">
        <v>0</v>
      </c>
      <c r="Q54" s="233">
        <f>ROUND(E54*P54,2)</f>
        <v>0</v>
      </c>
      <c r="R54" s="233"/>
      <c r="S54" s="233" t="s">
        <v>164</v>
      </c>
      <c r="T54" s="233" t="s">
        <v>158</v>
      </c>
      <c r="U54" s="233">
        <v>0</v>
      </c>
      <c r="V54" s="233">
        <f>ROUND(E54*U54,2)</f>
        <v>0</v>
      </c>
      <c r="W54" s="233"/>
      <c r="X54" s="233" t="s">
        <v>119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355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22.5" outlineLevel="1" x14ac:dyDescent="0.2">
      <c r="A55" s="248">
        <v>42</v>
      </c>
      <c r="B55" s="249" t="s">
        <v>440</v>
      </c>
      <c r="C55" s="257" t="s">
        <v>441</v>
      </c>
      <c r="D55" s="250" t="s">
        <v>433</v>
      </c>
      <c r="E55" s="251">
        <v>8</v>
      </c>
      <c r="F55" s="252"/>
      <c r="G55" s="253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 t="s">
        <v>164</v>
      </c>
      <c r="T55" s="233" t="s">
        <v>158</v>
      </c>
      <c r="U55" s="233">
        <v>0</v>
      </c>
      <c r="V55" s="233">
        <f>ROUND(E55*U55,2)</f>
        <v>0</v>
      </c>
      <c r="W55" s="233"/>
      <c r="X55" s="233" t="s">
        <v>119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355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8">
        <v>43</v>
      </c>
      <c r="B56" s="249" t="s">
        <v>442</v>
      </c>
      <c r="C56" s="257" t="s">
        <v>443</v>
      </c>
      <c r="D56" s="250" t="s">
        <v>348</v>
      </c>
      <c r="E56" s="251">
        <v>1</v>
      </c>
      <c r="F56" s="252"/>
      <c r="G56" s="253">
        <f>ROUND(E56*F56,2)</f>
        <v>0</v>
      </c>
      <c r="H56" s="234"/>
      <c r="I56" s="233">
        <f>ROUND(E56*H56,2)</f>
        <v>0</v>
      </c>
      <c r="J56" s="234"/>
      <c r="K56" s="233">
        <f>ROUND(E56*J56,2)</f>
        <v>0</v>
      </c>
      <c r="L56" s="233">
        <v>21</v>
      </c>
      <c r="M56" s="233">
        <f>G56*(1+L56/100)</f>
        <v>0</v>
      </c>
      <c r="N56" s="233">
        <v>0</v>
      </c>
      <c r="O56" s="233">
        <f>ROUND(E56*N56,2)</f>
        <v>0</v>
      </c>
      <c r="P56" s="233">
        <v>0</v>
      </c>
      <c r="Q56" s="233">
        <f>ROUND(E56*P56,2)</f>
        <v>0</v>
      </c>
      <c r="R56" s="233"/>
      <c r="S56" s="233" t="s">
        <v>164</v>
      </c>
      <c r="T56" s="233" t="s">
        <v>158</v>
      </c>
      <c r="U56" s="233">
        <v>0</v>
      </c>
      <c r="V56" s="233">
        <f>ROUND(E56*U56,2)</f>
        <v>0</v>
      </c>
      <c r="W56" s="233"/>
      <c r="X56" s="233" t="s">
        <v>119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355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8">
        <v>44</v>
      </c>
      <c r="B57" s="249" t="s">
        <v>444</v>
      </c>
      <c r="C57" s="257" t="s">
        <v>445</v>
      </c>
      <c r="D57" s="250" t="s">
        <v>424</v>
      </c>
      <c r="E57" s="251">
        <v>8</v>
      </c>
      <c r="F57" s="252"/>
      <c r="G57" s="253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3"/>
      <c r="S57" s="233" t="s">
        <v>164</v>
      </c>
      <c r="T57" s="233" t="s">
        <v>158</v>
      </c>
      <c r="U57" s="233">
        <v>0</v>
      </c>
      <c r="V57" s="233">
        <f>ROUND(E57*U57,2)</f>
        <v>0</v>
      </c>
      <c r="W57" s="233"/>
      <c r="X57" s="233" t="s">
        <v>119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355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2">
        <v>45</v>
      </c>
      <c r="B58" s="243" t="s">
        <v>446</v>
      </c>
      <c r="C58" s="258" t="s">
        <v>447</v>
      </c>
      <c r="D58" s="244" t="s">
        <v>348</v>
      </c>
      <c r="E58" s="245">
        <v>1</v>
      </c>
      <c r="F58" s="246"/>
      <c r="G58" s="247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3">
        <v>0</v>
      </c>
      <c r="O58" s="233">
        <f>ROUND(E58*N58,2)</f>
        <v>0</v>
      </c>
      <c r="P58" s="233">
        <v>0</v>
      </c>
      <c r="Q58" s="233">
        <f>ROUND(E58*P58,2)</f>
        <v>0</v>
      </c>
      <c r="R58" s="233"/>
      <c r="S58" s="233" t="s">
        <v>164</v>
      </c>
      <c r="T58" s="233" t="s">
        <v>158</v>
      </c>
      <c r="U58" s="233">
        <v>0</v>
      </c>
      <c r="V58" s="233">
        <f>ROUND(E58*U58,2)</f>
        <v>0</v>
      </c>
      <c r="W58" s="233"/>
      <c r="X58" s="233" t="s">
        <v>119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355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x14ac:dyDescent="0.2">
      <c r="A59" s="3"/>
      <c r="B59" s="4"/>
      <c r="C59" s="260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AE59">
        <v>15</v>
      </c>
      <c r="AF59">
        <v>21</v>
      </c>
      <c r="AG59" t="s">
        <v>100</v>
      </c>
    </row>
    <row r="60" spans="1:60" x14ac:dyDescent="0.2">
      <c r="A60" s="216"/>
      <c r="B60" s="217" t="s">
        <v>31</v>
      </c>
      <c r="C60" s="261"/>
      <c r="D60" s="218"/>
      <c r="E60" s="219"/>
      <c r="F60" s="219"/>
      <c r="G60" s="255">
        <f>G8+G11+G17+G20+G34+G45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AE60">
        <f>SUMIF(L7:L58,AE59,G7:G58)</f>
        <v>0</v>
      </c>
      <c r="AF60">
        <f>SUMIF(L7:L58,AF59,G7:G58)</f>
        <v>0</v>
      </c>
      <c r="AG60" t="s">
        <v>349</v>
      </c>
    </row>
    <row r="61" spans="1:60" x14ac:dyDescent="0.2">
      <c r="A61" s="3"/>
      <c r="B61" s="4"/>
      <c r="C61" s="260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60" x14ac:dyDescent="0.2">
      <c r="A62" s="3"/>
      <c r="B62" s="4"/>
      <c r="C62" s="260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A63" s="220" t="s">
        <v>350</v>
      </c>
      <c r="B63" s="220"/>
      <c r="C63" s="262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221"/>
      <c r="B64" s="222"/>
      <c r="C64" s="263"/>
      <c r="D64" s="222"/>
      <c r="E64" s="222"/>
      <c r="F64" s="222"/>
      <c r="G64" s="22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AG64" t="s">
        <v>351</v>
      </c>
    </row>
    <row r="65" spans="1:33" x14ac:dyDescent="0.2">
      <c r="A65" s="224"/>
      <c r="B65" s="225"/>
      <c r="C65" s="264"/>
      <c r="D65" s="225"/>
      <c r="E65" s="225"/>
      <c r="F65" s="225"/>
      <c r="G65" s="226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224"/>
      <c r="B66" s="225"/>
      <c r="C66" s="264"/>
      <c r="D66" s="225"/>
      <c r="E66" s="225"/>
      <c r="F66" s="225"/>
      <c r="G66" s="226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33" x14ac:dyDescent="0.2">
      <c r="A67" s="224"/>
      <c r="B67" s="225"/>
      <c r="C67" s="264"/>
      <c r="D67" s="225"/>
      <c r="E67" s="225"/>
      <c r="F67" s="225"/>
      <c r="G67" s="226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27"/>
      <c r="B68" s="228"/>
      <c r="C68" s="265"/>
      <c r="D68" s="228"/>
      <c r="E68" s="228"/>
      <c r="F68" s="228"/>
      <c r="G68" s="229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3"/>
      <c r="B69" s="4"/>
      <c r="C69" s="260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C70" s="266"/>
      <c r="D70" s="10"/>
      <c r="AG70" t="s">
        <v>352</v>
      </c>
    </row>
    <row r="71" spans="1:33" x14ac:dyDescent="0.2">
      <c r="D71" s="10"/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63:C63"/>
    <mergeCell ref="A64:G6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01 1.1 Pol</vt:lpstr>
      <vt:lpstr>SO 01 1.2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1.1 Pol'!Názvy_tisku</vt:lpstr>
      <vt:lpstr>'SO 01 1.2 Pol'!Názvy_tisku</vt:lpstr>
      <vt:lpstr>oadresa</vt:lpstr>
      <vt:lpstr>Stavba!Objednatel</vt:lpstr>
      <vt:lpstr>Stavba!Objekt</vt:lpstr>
      <vt:lpstr>'SO 01 1.1 Pol'!Oblast_tisku</vt:lpstr>
      <vt:lpstr>'SO 01 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Jetelina</dc:creator>
  <cp:lastModifiedBy>Michal Jetelina</cp:lastModifiedBy>
  <cp:lastPrinted>2019-03-19T12:27:02Z</cp:lastPrinted>
  <dcterms:created xsi:type="dcterms:W3CDTF">2009-04-08T07:15:50Z</dcterms:created>
  <dcterms:modified xsi:type="dcterms:W3CDTF">2021-06-30T16:42:26Z</dcterms:modified>
</cp:coreProperties>
</file>